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7\Desktop\питание 2026г2027\"/>
    </mc:Choice>
  </mc:AlternateContent>
  <bookViews>
    <workbookView xWindow="0" yWindow="0" windowWidth="20490" windowHeight="7350"/>
  </bookViews>
  <sheets>
    <sheet name="меню 1 неделя" sheetId="8" r:id="rId1"/>
    <sheet name=" меню 2 неделя" sheetId="9" r:id="rId2"/>
  </sheets>
  <calcPr calcId="162913"/>
</workbook>
</file>

<file path=xl/calcChain.xml><?xml version="1.0" encoding="utf-8"?>
<calcChain xmlns="http://schemas.openxmlformats.org/spreadsheetml/2006/main">
  <c r="H135" i="8" l="1"/>
  <c r="H70" i="8"/>
  <c r="H61" i="9"/>
  <c r="H64" i="9"/>
  <c r="H16" i="9"/>
  <c r="H13" i="9"/>
  <c r="H138" i="8"/>
  <c r="H107" i="8"/>
  <c r="H109" i="8"/>
  <c r="H97" i="8"/>
  <c r="H96" i="8"/>
  <c r="H95" i="8"/>
  <c r="H95" i="9" l="1"/>
  <c r="H23" i="8"/>
  <c r="H24" i="8"/>
  <c r="H14" i="9"/>
  <c r="H15" i="9"/>
  <c r="H129" i="9"/>
  <c r="L140" i="8"/>
  <c r="L114" i="8"/>
  <c r="J74" i="8"/>
  <c r="K74" i="8"/>
  <c r="K75" i="8" s="1"/>
  <c r="I74" i="8"/>
  <c r="L74" i="8"/>
  <c r="L75" i="8" s="1"/>
  <c r="L54" i="8"/>
  <c r="H51" i="8"/>
  <c r="H49" i="8"/>
  <c r="H48" i="8"/>
  <c r="H47" i="8"/>
  <c r="H38" i="8"/>
  <c r="H39" i="8"/>
  <c r="H40" i="8"/>
  <c r="H41" i="8"/>
  <c r="H42" i="8"/>
  <c r="H43" i="8"/>
  <c r="H44" i="8"/>
  <c r="H45" i="8"/>
  <c r="H46" i="8"/>
  <c r="H36" i="8"/>
  <c r="H72" i="8"/>
  <c r="H67" i="8"/>
  <c r="L25" i="8"/>
  <c r="L18" i="9"/>
  <c r="L166" i="9"/>
  <c r="K166" i="9"/>
  <c r="J166" i="9"/>
  <c r="I166" i="9"/>
  <c r="H165" i="9"/>
  <c r="H164" i="9"/>
  <c r="H163" i="9"/>
  <c r="H162" i="9"/>
  <c r="H161" i="9"/>
  <c r="H160" i="9"/>
  <c r="H159" i="9"/>
  <c r="H158" i="9"/>
  <c r="H157" i="9"/>
  <c r="H156" i="9"/>
  <c r="H155" i="9"/>
  <c r="H154" i="9"/>
  <c r="H153" i="9"/>
  <c r="H152" i="9"/>
  <c r="H151" i="9"/>
  <c r="H150" i="9"/>
  <c r="H149" i="9"/>
  <c r="H148" i="9"/>
  <c r="L133" i="9"/>
  <c r="K133" i="9"/>
  <c r="J133" i="9"/>
  <c r="I133" i="9"/>
  <c r="H132" i="9"/>
  <c r="H131" i="9"/>
  <c r="H130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L100" i="9"/>
  <c r="K100" i="9"/>
  <c r="J100" i="9"/>
  <c r="I100" i="9"/>
  <c r="H98" i="9"/>
  <c r="H97" i="9"/>
  <c r="H96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L66" i="9"/>
  <c r="K66" i="9"/>
  <c r="J66" i="9"/>
  <c r="I66" i="9"/>
  <c r="H65" i="9"/>
  <c r="H63" i="9"/>
  <c r="H62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K18" i="9"/>
  <c r="J18" i="9"/>
  <c r="I18" i="9"/>
  <c r="H17" i="9"/>
  <c r="H12" i="9"/>
  <c r="H11" i="9"/>
  <c r="H10" i="9"/>
  <c r="H9" i="9"/>
  <c r="H8" i="9"/>
  <c r="H7" i="9"/>
  <c r="K140" i="8"/>
  <c r="J140" i="8"/>
  <c r="I140" i="8"/>
  <c r="H139" i="8"/>
  <c r="H137" i="8"/>
  <c r="H136" i="8"/>
  <c r="H134" i="8"/>
  <c r="H133" i="8"/>
  <c r="H132" i="8"/>
  <c r="H131" i="8"/>
  <c r="H130" i="8"/>
  <c r="H129" i="8"/>
  <c r="H128" i="8"/>
  <c r="H127" i="8"/>
  <c r="H126" i="8"/>
  <c r="H125" i="8"/>
  <c r="H124" i="8"/>
  <c r="H123" i="8"/>
  <c r="H122" i="8"/>
  <c r="J75" i="8"/>
  <c r="I75" i="8"/>
  <c r="H73" i="8"/>
  <c r="H71" i="8"/>
  <c r="H69" i="8"/>
  <c r="H68" i="8"/>
  <c r="H66" i="8"/>
  <c r="H65" i="8"/>
  <c r="H64" i="8"/>
  <c r="H63" i="8"/>
  <c r="H62" i="8"/>
  <c r="H61" i="8"/>
  <c r="K114" i="8"/>
  <c r="J114" i="8"/>
  <c r="I114" i="8"/>
  <c r="H112" i="8"/>
  <c r="H111" i="8"/>
  <c r="H110" i="8"/>
  <c r="H108" i="8"/>
  <c r="H106" i="8"/>
  <c r="H105" i="8"/>
  <c r="H104" i="8"/>
  <c r="H103" i="8"/>
  <c r="H102" i="8"/>
  <c r="H101" i="8"/>
  <c r="H100" i="8"/>
  <c r="H99" i="8"/>
  <c r="H98" i="8"/>
  <c r="H94" i="8"/>
  <c r="K54" i="8"/>
  <c r="J54" i="8"/>
  <c r="I54" i="8"/>
  <c r="H53" i="8"/>
  <c r="H52" i="8"/>
  <c r="H50" i="8"/>
  <c r="H37" i="8"/>
  <c r="H35" i="8"/>
  <c r="H34" i="8"/>
  <c r="H33" i="8"/>
  <c r="H32" i="8"/>
  <c r="H31" i="8"/>
  <c r="K25" i="8"/>
  <c r="J25" i="8"/>
  <c r="I25" i="8"/>
  <c r="H22" i="8"/>
  <c r="H21" i="8"/>
  <c r="H20" i="8"/>
  <c r="H19" i="8"/>
  <c r="H18" i="8"/>
  <c r="H17" i="8"/>
  <c r="H16" i="8"/>
  <c r="H15" i="8"/>
  <c r="H14" i="8"/>
  <c r="H13" i="8"/>
  <c r="H12" i="8"/>
  <c r="H11" i="8"/>
  <c r="H25" i="8" l="1"/>
  <c r="H54" i="8"/>
  <c r="H114" i="8"/>
  <c r="H74" i="8"/>
  <c r="H75" i="8" s="1"/>
  <c r="H166" i="9"/>
  <c r="H133" i="9"/>
  <c r="H100" i="9"/>
  <c r="H66" i="9"/>
  <c r="H18" i="9"/>
  <c r="H140" i="8"/>
  <c r="L142" i="8"/>
  <c r="L145" i="8" s="1"/>
  <c r="J169" i="9"/>
  <c r="J170" i="9" s="1"/>
  <c r="L169" i="9"/>
  <c r="L170" i="9" s="1"/>
  <c r="I169" i="9"/>
  <c r="I170" i="9" s="1"/>
  <c r="K169" i="9"/>
  <c r="K170" i="9" s="1"/>
  <c r="I142" i="8"/>
  <c r="I145" i="8" s="1"/>
  <c r="K142" i="8"/>
  <c r="K145" i="8" s="1"/>
  <c r="J142" i="8"/>
  <c r="J145" i="8" s="1"/>
  <c r="H142" i="8" l="1"/>
  <c r="H145" i="8" s="1"/>
  <c r="H169" i="9"/>
  <c r="H170" i="9" s="1"/>
</calcChain>
</file>

<file path=xl/sharedStrings.xml><?xml version="1.0" encoding="utf-8"?>
<sst xmlns="http://schemas.openxmlformats.org/spreadsheetml/2006/main" count="545" uniqueCount="123">
  <si>
    <t>Примерное двухнедельное меню горячих школьных завтраков для детей 7-11 лет.</t>
  </si>
  <si>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</si>
  <si>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</si>
  <si>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</si>
  <si>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</si>
  <si>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</si>
  <si>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</si>
  <si>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</si>
  <si>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</si>
  <si>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</si>
  <si>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</si>
  <si>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</si>
  <si>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</si>
  <si>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</si>
  <si>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</si>
  <si>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</si>
  <si>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</si>
  <si>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</si>
  <si>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Мясо говяж</t>
  </si>
  <si>
    <t>Соль иодир</t>
  </si>
  <si>
    <t>Молоко</t>
  </si>
  <si>
    <t>Лук</t>
  </si>
  <si>
    <t>Вода</t>
  </si>
  <si>
    <t>Масло раст</t>
  </si>
  <si>
    <t>Томат</t>
  </si>
  <si>
    <t>Какао с молоком</t>
  </si>
  <si>
    <t>Итого за день:</t>
  </si>
  <si>
    <t>200/20</t>
  </si>
  <si>
    <t>1 неделя - понедельник</t>
  </si>
  <si>
    <t>Хлеб</t>
  </si>
  <si>
    <t>200/15</t>
  </si>
  <si>
    <t>Каша перловая</t>
  </si>
  <si>
    <t>1 неделя - пятница</t>
  </si>
  <si>
    <t>2 неделя - понедельник</t>
  </si>
  <si>
    <t>2 неделя - вторник</t>
  </si>
  <si>
    <t>2 неделя - среда</t>
  </si>
  <si>
    <t>2 неделя - четверг</t>
  </si>
  <si>
    <t>2 неделя - пятница</t>
  </si>
  <si>
    <t>1 неделя -вторник</t>
  </si>
  <si>
    <t>№  техн, карты</t>
  </si>
  <si>
    <t>Сл масло</t>
  </si>
  <si>
    <t>Сахар</t>
  </si>
  <si>
    <t>Хлеб пшеничн</t>
  </si>
  <si>
    <t>Куриное филе</t>
  </si>
  <si>
    <t>Соль иодиров</t>
  </si>
  <si>
    <t>Картофель</t>
  </si>
  <si>
    <t>Морковь</t>
  </si>
  <si>
    <t>Мука</t>
  </si>
  <si>
    <t>№120609</t>
  </si>
  <si>
    <t>Чай</t>
  </si>
  <si>
    <t>Чай с сахаром</t>
  </si>
  <si>
    <t>Мясо гов</t>
  </si>
  <si>
    <t>Соль</t>
  </si>
  <si>
    <t>Слив масло</t>
  </si>
  <si>
    <t>Сметана</t>
  </si>
  <si>
    <t>Перловка</t>
  </si>
  <si>
    <t>Рыба заморож</t>
  </si>
  <si>
    <t xml:space="preserve">Сахар </t>
  </si>
  <si>
    <t>Раст масло</t>
  </si>
  <si>
    <t>Макароны отварные</t>
  </si>
  <si>
    <t>Макароны</t>
  </si>
  <si>
    <t>Соль иод</t>
  </si>
  <si>
    <t>200\15</t>
  </si>
  <si>
    <t>Каша пшенная</t>
  </si>
  <si>
    <t>Пшено</t>
  </si>
  <si>
    <t>Плов из говядины</t>
  </si>
  <si>
    <t>Пюре картофельное</t>
  </si>
  <si>
    <t>Какао</t>
  </si>
  <si>
    <t>150\5</t>
  </si>
  <si>
    <t>Итого за день</t>
  </si>
  <si>
    <t>Яицо</t>
  </si>
  <si>
    <t>Итого за весь период</t>
  </si>
  <si>
    <t>Среднее значение за период</t>
  </si>
  <si>
    <t xml:space="preserve">Рис </t>
  </si>
  <si>
    <t>Жаркое из говядины</t>
  </si>
  <si>
    <t>Среднее значение</t>
  </si>
  <si>
    <t>за период</t>
  </si>
  <si>
    <t>Кириное филе</t>
  </si>
  <si>
    <t>Котлеты из говядины</t>
  </si>
  <si>
    <t>№290</t>
  </si>
  <si>
    <t>№302</t>
  </si>
  <si>
    <t>№1167</t>
  </si>
  <si>
    <t>№701,1</t>
  </si>
  <si>
    <t>Могильный М.П.</t>
  </si>
  <si>
    <t>№406</t>
  </si>
  <si>
    <t>№382</t>
  </si>
  <si>
    <t>№60</t>
  </si>
  <si>
    <t xml:space="preserve">Яицо </t>
  </si>
  <si>
    <t>№416</t>
  </si>
  <si>
    <t>№203</t>
  </si>
  <si>
    <t>№381</t>
  </si>
  <si>
    <t>№795</t>
  </si>
  <si>
    <t>№1096</t>
  </si>
  <si>
    <t>№638</t>
  </si>
  <si>
    <t xml:space="preserve">Хлеб </t>
  </si>
  <si>
    <t>№903</t>
  </si>
  <si>
    <t>Огурцы свежие</t>
  </si>
  <si>
    <t>Бефстроганов из куриного филе</t>
  </si>
  <si>
    <t>Соус красный основной</t>
  </si>
  <si>
    <t>№968</t>
  </si>
  <si>
    <t>Яйцо</t>
  </si>
  <si>
    <t>Соус сметанный</t>
  </si>
  <si>
    <t>Масло слив</t>
  </si>
  <si>
    <t>№554</t>
  </si>
  <si>
    <t xml:space="preserve">Котлеты из куриного филе </t>
  </si>
  <si>
    <t xml:space="preserve">Рыба тушенная </t>
  </si>
  <si>
    <t xml:space="preserve">Котлеты из курин филе </t>
  </si>
  <si>
    <t xml:space="preserve">Картофель </t>
  </si>
  <si>
    <t xml:space="preserve">Лук </t>
  </si>
  <si>
    <t>1 неделя - среда</t>
  </si>
  <si>
    <t xml:space="preserve"> 1 неделя  четверг</t>
  </si>
  <si>
    <t>Огурцы свеж</t>
  </si>
  <si>
    <t>Огурцы свеж в нарезке</t>
  </si>
  <si>
    <t>Рыба тушенная</t>
  </si>
  <si>
    <t>Яблоко свеж</t>
  </si>
  <si>
    <t>Яблоко</t>
  </si>
  <si>
    <t>Кофейный напиток</t>
  </si>
  <si>
    <t>Коф напиток</t>
  </si>
  <si>
    <t>Огурцы</t>
  </si>
  <si>
    <t>Кофейн напиток</t>
  </si>
  <si>
    <t>Хлеб пшеничный</t>
  </si>
  <si>
    <t>Тефтели из говядины</t>
  </si>
  <si>
    <t>Рис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</si>
</sst>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2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5" xfId="0" applyBorder="1"/>
    <xf numFmtId="0" fontId="1" fillId="0" borderId="0" xfId="0" applyFont="1" applyBorder="1" applyAlignment="1">
      <alignment horizontal="center" vertical="center" wrapText="1"/>
    </xf>
    <xf numFmtId="0" fontId="0" fillId="0" borderId="26" xfId="0" applyBorder="1"/>
    <xf numFmtId="0" fontId="0" fillId="0" borderId="28" xfId="0" applyBorder="1"/>
    <xf numFmtId="0" fontId="2" fillId="0" borderId="30" xfId="0" applyFont="1" applyBorder="1" applyAlignment="1">
      <alignment horizontal="left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0" fontId="3" fillId="0" borderId="0" xfId="0" applyFont="1"/>
    <xf numFmtId="0" fontId="2" fillId="0" borderId="28" xfId="0" applyFont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1" fillId="0" borderId="0" xfId="0" applyNumberFormat="1" applyFont="1" applyBorder="1"/>
    <xf numFmtId="0" fontId="7" fillId="0" borderId="0" xfId="0" applyFont="1" applyBorder="1"/>
    <xf numFmtId="0" fontId="2" fillId="0" borderId="0" xfId="0" applyFont="1" applyAlignment="1">
      <alignment horizontal="left"/>
    </xf>
    <xf numFmtId="0" fontId="7" fillId="0" borderId="35" xfId="0" applyFont="1" applyBorder="1"/>
    <xf numFmtId="0" fontId="7" fillId="0" borderId="25" xfId="0" applyFont="1" applyBorder="1"/>
    <xf numFmtId="0" fontId="1" fillId="0" borderId="25" xfId="0" applyFont="1" applyBorder="1" applyAlignment="1">
      <alignment horizontal="left"/>
    </xf>
    <xf numFmtId="0" fontId="1" fillId="0" borderId="25" xfId="0" applyFont="1" applyBorder="1"/>
    <xf numFmtId="2" fontId="1" fillId="0" borderId="25" xfId="0" applyNumberFormat="1" applyFont="1" applyBorder="1"/>
    <xf numFmtId="0" fontId="0" fillId="0" borderId="25" xfId="0" applyBorder="1"/>
    <xf numFmtId="0" fontId="1" fillId="0" borderId="36" xfId="0" applyFont="1" applyBorder="1"/>
    <xf numFmtId="0" fontId="7" fillId="0" borderId="36" xfId="0" applyFont="1" applyBorder="1"/>
    <xf numFmtId="0" fontId="1" fillId="0" borderId="37" xfId="0" applyFont="1" applyBorder="1"/>
    <xf numFmtId="0" fontId="1" fillId="0" borderId="27" xfId="0" applyFont="1" applyBorder="1"/>
    <xf numFmtId="0" fontId="1" fillId="0" borderId="27" xfId="0" applyFont="1" applyBorder="1" applyAlignment="1">
      <alignment horizontal="left"/>
    </xf>
    <xf numFmtId="2" fontId="1" fillId="0" borderId="27" xfId="0" applyNumberFormat="1" applyFont="1" applyBorder="1"/>
    <xf numFmtId="0" fontId="0" fillId="0" borderId="27" xfId="0" applyBorder="1"/>
    <xf numFmtId="2" fontId="5" fillId="0" borderId="0" xfId="0" applyNumberFormat="1" applyFont="1" applyBorder="1" applyAlignment="1">
      <alignment horizontal="center" vertical="center" wrapText="1"/>
    </xf>
    <xf numFmtId="0" fontId="1" fillId="0" borderId="35" xfId="0" applyFont="1" applyBorder="1"/>
    <xf numFmtId="0" fontId="1" fillId="0" borderId="26" xfId="0" applyFont="1" applyBorder="1"/>
    <xf numFmtId="0" fontId="1" fillId="0" borderId="15" xfId="0" applyFont="1" applyBorder="1"/>
    <xf numFmtId="0" fontId="1" fillId="0" borderId="28" xfId="0" applyFont="1" applyBorder="1"/>
    <xf numFmtId="0" fontId="7" fillId="0" borderId="0" xfId="0" applyFont="1" applyBorder="1" applyAlignment="1">
      <alignment horizontal="left"/>
    </xf>
    <xf numFmtId="2" fontId="7" fillId="0" borderId="0" xfId="0" applyNumberFormat="1" applyFont="1" applyBorder="1"/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center" vertical="center" wrapText="1"/>
    </xf>
    <xf numFmtId="2" fontId="2" fillId="0" borderId="51" xfId="0" applyNumberFormat="1" applyFont="1" applyBorder="1" applyAlignment="1">
      <alignment horizontal="center" vertical="center" wrapText="1"/>
    </xf>
    <xf numFmtId="2" fontId="2" fillId="0" borderId="62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left" vertical="center" wrapText="1"/>
    </xf>
    <xf numFmtId="2" fontId="2" fillId="0" borderId="5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2" fontId="2" fillId="0" borderId="47" xfId="0" applyNumberFormat="1" applyFont="1" applyBorder="1" applyAlignment="1">
      <alignment horizontal="center" vertical="center" wrapText="1"/>
    </xf>
    <xf numFmtId="2" fontId="2" fillId="0" borderId="60" xfId="0" applyNumberFormat="1" applyFont="1" applyBorder="1" applyAlignment="1">
      <alignment horizontal="center" vertical="center" wrapText="1"/>
    </xf>
    <xf numFmtId="0" fontId="2" fillId="0" borderId="53" xfId="0" applyFont="1" applyBorder="1" applyAlignment="1">
      <alignment horizontal="left" vertical="center" wrapText="1"/>
    </xf>
    <xf numFmtId="0" fontId="2" fillId="0" borderId="53" xfId="0" applyFont="1" applyBorder="1" applyAlignment="1">
      <alignment horizontal="center" vertical="center" wrapText="1"/>
    </xf>
    <xf numFmtId="2" fontId="2" fillId="0" borderId="53" xfId="0" applyNumberFormat="1" applyFont="1" applyBorder="1" applyAlignment="1">
      <alignment horizontal="center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 wrapText="1"/>
    </xf>
    <xf numFmtId="2" fontId="2" fillId="0" borderId="44" xfId="0" applyNumberFormat="1" applyFont="1" applyBorder="1" applyAlignment="1">
      <alignment horizontal="center" vertical="center" wrapText="1"/>
    </xf>
    <xf numFmtId="2" fontId="2" fillId="0" borderId="43" xfId="0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left" vertical="center" wrapText="1"/>
    </xf>
    <xf numFmtId="2" fontId="2" fillId="0" borderId="45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2" fontId="2" fillId="0" borderId="34" xfId="0" applyNumberFormat="1" applyFont="1" applyBorder="1" applyAlignment="1">
      <alignment horizontal="center" vertical="center" wrapText="1"/>
    </xf>
    <xf numFmtId="0" fontId="2" fillId="0" borderId="69" xfId="0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0" fontId="6" fillId="0" borderId="43" xfId="0" applyFont="1" applyBorder="1"/>
    <xf numFmtId="0" fontId="6" fillId="0" borderId="26" xfId="0" applyFont="1" applyBorder="1"/>
    <xf numFmtId="0" fontId="6" fillId="0" borderId="44" xfId="0" applyFont="1" applyBorder="1"/>
    <xf numFmtId="0" fontId="6" fillId="0" borderId="15" xfId="0" applyFont="1" applyBorder="1"/>
    <xf numFmtId="0" fontId="4" fillId="0" borderId="15" xfId="0" applyFont="1" applyBorder="1"/>
    <xf numFmtId="0" fontId="4" fillId="0" borderId="26" xfId="0" applyFont="1" applyBorder="1"/>
    <xf numFmtId="0" fontId="4" fillId="0" borderId="44" xfId="0" applyFont="1" applyBorder="1"/>
    <xf numFmtId="0" fontId="4" fillId="0" borderId="36" xfId="0" applyFont="1" applyBorder="1"/>
    <xf numFmtId="0" fontId="2" fillId="0" borderId="20" xfId="0" applyFont="1" applyBorder="1" applyAlignment="1">
      <alignment horizontal="left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2" fontId="2" fillId="0" borderId="42" xfId="0" applyNumberFormat="1" applyFont="1" applyBorder="1" applyAlignment="1">
      <alignment horizontal="center" vertical="center" wrapText="1"/>
    </xf>
    <xf numFmtId="0" fontId="6" fillId="0" borderId="45" xfId="0" applyFont="1" applyBorder="1"/>
    <xf numFmtId="0" fontId="6" fillId="0" borderId="28" xfId="0" applyFont="1" applyBorder="1"/>
    <xf numFmtId="0" fontId="4" fillId="0" borderId="28" xfId="0" applyFont="1" applyBorder="1"/>
    <xf numFmtId="2" fontId="2" fillId="0" borderId="11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2" fontId="4" fillId="0" borderId="35" xfId="0" applyNumberFormat="1" applyFont="1" applyBorder="1"/>
    <xf numFmtId="2" fontId="4" fillId="0" borderId="43" xfId="0" applyNumberFormat="1" applyFont="1" applyBorder="1"/>
    <xf numFmtId="2" fontId="4" fillId="0" borderId="26" xfId="0" applyNumberFormat="1" applyFont="1" applyBorder="1"/>
    <xf numFmtId="2" fontId="2" fillId="0" borderId="26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2" fontId="4" fillId="0" borderId="36" xfId="0" applyNumberFormat="1" applyFont="1" applyBorder="1"/>
    <xf numFmtId="2" fontId="4" fillId="0" borderId="44" xfId="0" applyNumberFormat="1" applyFont="1" applyBorder="1"/>
    <xf numFmtId="2" fontId="4" fillId="0" borderId="15" xfId="0" applyNumberFormat="1" applyFont="1" applyBorder="1"/>
    <xf numFmtId="2" fontId="2" fillId="0" borderId="15" xfId="0" applyNumberFormat="1" applyFont="1" applyBorder="1" applyAlignment="1">
      <alignment horizontal="center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4" fillId="0" borderId="45" xfId="0" applyNumberFormat="1" applyFont="1" applyBorder="1"/>
    <xf numFmtId="2" fontId="2" fillId="0" borderId="28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2" fontId="4" fillId="0" borderId="41" xfId="0" applyNumberFormat="1" applyFont="1" applyBorder="1"/>
    <xf numFmtId="2" fontId="2" fillId="0" borderId="36" xfId="0" applyNumberFormat="1" applyFont="1" applyBorder="1" applyAlignment="1">
      <alignment horizontal="center" vertical="center" wrapText="1"/>
    </xf>
    <xf numFmtId="0" fontId="6" fillId="0" borderId="22" xfId="0" applyFont="1" applyBorder="1"/>
    <xf numFmtId="0" fontId="6" fillId="0" borderId="37" xfId="0" applyFont="1" applyBorder="1"/>
    <xf numFmtId="2" fontId="6" fillId="0" borderId="45" xfId="0" applyNumberFormat="1" applyFont="1" applyBorder="1"/>
    <xf numFmtId="0" fontId="4" fillId="0" borderId="43" xfId="0" applyFont="1" applyBorder="1"/>
    <xf numFmtId="0" fontId="4" fillId="0" borderId="35" xfId="0" applyFont="1" applyBorder="1"/>
    <xf numFmtId="0" fontId="4" fillId="0" borderId="45" xfId="0" applyFont="1" applyBorder="1"/>
    <xf numFmtId="0" fontId="4" fillId="0" borderId="37" xfId="0" applyFont="1" applyBorder="1"/>
    <xf numFmtId="0" fontId="2" fillId="0" borderId="64" xfId="0" applyFont="1" applyBorder="1" applyAlignment="1">
      <alignment horizontal="left" vertical="center" wrapText="1"/>
    </xf>
    <xf numFmtId="2" fontId="2" fillId="0" borderId="67" xfId="0" applyNumberFormat="1" applyFont="1" applyBorder="1" applyAlignment="1">
      <alignment horizontal="center" vertical="center" wrapText="1"/>
    </xf>
    <xf numFmtId="0" fontId="2" fillId="0" borderId="48" xfId="0" applyFont="1" applyBorder="1" applyAlignment="1">
      <alignment horizontal="left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0" xfId="0" applyFont="1" applyBorder="1" applyAlignment="1">
      <alignment horizontal="left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59" xfId="0" applyNumberFormat="1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2" fontId="2" fillId="0" borderId="40" xfId="0" applyNumberFormat="1" applyFont="1" applyBorder="1" applyAlignment="1">
      <alignment horizontal="center" vertical="center" wrapText="1"/>
    </xf>
    <xf numFmtId="0" fontId="2" fillId="0" borderId="70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164" fontId="2" fillId="0" borderId="64" xfId="0" applyNumberFormat="1" applyFont="1" applyBorder="1" applyAlignment="1">
      <alignment horizontal="left" wrapText="1"/>
    </xf>
    <xf numFmtId="2" fontId="2" fillId="0" borderId="39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 wrapText="1"/>
    </xf>
    <xf numFmtId="0" fontId="4" fillId="0" borderId="0" xfId="0" applyFont="1" applyBorder="1"/>
    <xf numFmtId="2" fontId="2" fillId="0" borderId="58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0" fontId="4" fillId="0" borderId="41" xfId="0" applyFont="1" applyBorder="1"/>
    <xf numFmtId="0" fontId="2" fillId="0" borderId="56" xfId="0" applyFont="1" applyBorder="1" applyAlignment="1">
      <alignment horizontal="left" vertical="center" wrapText="1"/>
    </xf>
    <xf numFmtId="2" fontId="4" fillId="0" borderId="15" xfId="0" applyNumberFormat="1" applyFont="1" applyBorder="1" applyAlignment="1">
      <alignment horizontal="left" vertical="center" wrapText="1" indent="1"/>
    </xf>
    <xf numFmtId="0" fontId="2" fillId="0" borderId="65" xfId="0" applyFont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0" fontId="4" fillId="0" borderId="25" xfId="0" applyFont="1" applyBorder="1"/>
    <xf numFmtId="0" fontId="6" fillId="0" borderId="0" xfId="0" applyFont="1" applyBorder="1"/>
    <xf numFmtId="0" fontId="4" fillId="0" borderId="22" xfId="0" applyFont="1" applyBorder="1"/>
    <xf numFmtId="2" fontId="2" fillId="0" borderId="6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4" fillId="0" borderId="16" xfId="0" applyNumberFormat="1" applyFont="1" applyBorder="1"/>
    <xf numFmtId="2" fontId="4" fillId="0" borderId="46" xfId="0" applyNumberFormat="1" applyFont="1" applyBorder="1"/>
    <xf numFmtId="2" fontId="4" fillId="0" borderId="17" xfId="0" applyNumberFormat="1" applyFont="1" applyBorder="1"/>
    <xf numFmtId="0" fontId="2" fillId="0" borderId="57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164" fontId="2" fillId="0" borderId="49" xfId="0" applyNumberFormat="1" applyFont="1" applyBorder="1" applyAlignment="1">
      <alignment horizontal="left" vertical="center" wrapText="1"/>
    </xf>
    <xf numFmtId="2" fontId="2" fillId="0" borderId="7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left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68" xfId="0" applyFont="1" applyBorder="1" applyAlignment="1">
      <alignment horizontal="left" vertical="center" wrapText="1"/>
    </xf>
    <xf numFmtId="0" fontId="2" fillId="0" borderId="59" xfId="0" applyFont="1" applyBorder="1" applyAlignment="1">
      <alignment vertical="center" wrapText="1"/>
    </xf>
    <xf numFmtId="0" fontId="2" fillId="0" borderId="6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60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left" vertical="center" wrapText="1"/>
    </xf>
    <xf numFmtId="2" fontId="4" fillId="0" borderId="39" xfId="0" applyNumberFormat="1" applyFont="1" applyBorder="1"/>
    <xf numFmtId="2" fontId="4" fillId="0" borderId="22" xfId="0" applyNumberFormat="1" applyFont="1" applyBorder="1"/>
    <xf numFmtId="2" fontId="2" fillId="0" borderId="55" xfId="0" applyNumberFormat="1" applyFont="1" applyBorder="1" applyAlignment="1">
      <alignment horizontal="left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2" fontId="7" fillId="2" borderId="0" xfId="0" applyNumberFormat="1" applyFont="1" applyFill="1" applyBorder="1"/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0" fontId="4" fillId="0" borderId="42" xfId="0" applyFont="1" applyBorder="1" applyAlignment="1">
      <alignment horizontal="center" vertical="center" wrapText="1"/>
    </xf>
    <xf numFmtId="0" fontId="2" fillId="0" borderId="55" xfId="0" applyFont="1" applyBorder="1" applyAlignment="1">
      <alignment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2" fillId="0" borderId="39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2" fontId="7" fillId="0" borderId="25" xfId="0" applyNumberFormat="1" applyFont="1" applyBorder="1"/>
    <xf numFmtId="0" fontId="9" fillId="0" borderId="0" xfId="0" applyFont="1" applyBorder="1"/>
    <xf numFmtId="0" fontId="2" fillId="0" borderId="36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 wrapText="1"/>
    </xf>
    <xf numFmtId="0" fontId="2" fillId="0" borderId="57" xfId="0" applyFont="1" applyBorder="1" applyAlignment="1">
      <alignment vertical="center" wrapText="1"/>
    </xf>
    <xf numFmtId="0" fontId="2" fillId="0" borderId="61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44" xfId="0" applyFont="1" applyBorder="1" applyAlignment="1">
      <alignment horizontal="center" vertical="center" wrapText="1"/>
    </xf>
    <xf numFmtId="0" fontId="0" fillId="0" borderId="6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6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3" xfId="0" applyFont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4" fillId="0" borderId="43" xfId="0" applyFont="1" applyBorder="1" applyAlignment="1">
      <alignment horizontal="left" vertical="center" indent="1"/>
    </xf>
    <xf numFmtId="0" fontId="4" fillId="0" borderId="44" xfId="0" applyFont="1" applyBorder="1" applyAlignment="1">
      <alignment horizontal="left" vertical="center" indent="1"/>
    </xf>
    <xf numFmtId="0" fontId="2" fillId="0" borderId="27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" fillId="0" borderId="35" xfId="0" applyFont="1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71" xfId="0" applyBorder="1" applyAlignment="1">
      <alignment horizontal="center" vertical="center" wrapText="1"/>
    </xf>
    <xf numFmtId="0" fontId="0" fillId="0" borderId="71" xfId="0" applyBorder="1" applyAlignment="1"/>
    <xf numFmtId="0" fontId="0" fillId="0" borderId="61" xfId="0" applyBorder="1" applyAlignment="1"/>
    <xf numFmtId="0" fontId="0" fillId="0" borderId="31" xfId="0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71" xfId="0" applyBorder="1"/>
    <xf numFmtId="0" fontId="0" fillId="0" borderId="61" xfId="0" applyBorder="1"/>
    <xf numFmtId="0" fontId="0" fillId="0" borderId="73" xfId="0" applyBorder="1"/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0" borderId="72" xfId="0" applyFont="1" applyBorder="1" applyAlignment="1">
      <alignment horizontal="left" vertical="center" wrapText="1"/>
    </xf>
    <xf numFmtId="0" fontId="0" fillId="0" borderId="74" xfId="0" applyBorder="1" applyAlignment="1">
      <alignment horizontal="lef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56" xfId="0" applyFont="1" applyBorder="1" applyAlignment="1">
      <alignment vertical="center" wrapText="1"/>
    </xf>
    <xf numFmtId="0" fontId="0" fillId="0" borderId="71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2" fillId="0" borderId="76" xfId="0" applyFont="1" applyBorder="1" applyAlignment="1">
      <alignment vertical="center" wrapText="1"/>
    </xf>
    <xf numFmtId="0" fontId="0" fillId="0" borderId="70" xfId="0" applyBorder="1" applyAlignment="1">
      <alignment vertical="center" wrapText="1"/>
    </xf>
    <xf numFmtId="0" fontId="0" fillId="0" borderId="73" xfId="0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71" xfId="0" applyFont="1" applyBorder="1" applyAlignment="1">
      <alignment vertical="center" wrapText="1"/>
    </xf>
    <xf numFmtId="0" fontId="1" fillId="0" borderId="6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74" xfId="0" applyBorder="1" applyAlignment="1">
      <alignment horizontal="center" vertical="center" wrapText="1"/>
    </xf>
    <xf numFmtId="0" fontId="0" fillId="0" borderId="66" xfId="0" applyBorder="1" applyAlignment="1">
      <alignment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161"/>
  <sheetViews>
    <sheetView tabSelected="1" topLeftCell="A28" zoomScale="90" zoomScaleNormal="90" workbookViewId="0">
      <selection activeCell="O133" sqref="O133"/>
    </sheetView>
  </sheetViews>
  <sheetFormatPr defaultRowHeight="15" x14ac:dyDescent="0.25"/>
  <cols>
    <col min="1" max="1" width="4.85546875" style="1" customWidth="1"/>
    <col min="2" max="2" width="16" style="1" customWidth="1"/>
    <col min="3" max="3" width="10.140625" style="1" customWidth="1"/>
    <col min="4" max="4" width="13.7109375" style="3" customWidth="1"/>
    <col min="5" max="5" width="8.85546875" style="1" customWidth="1"/>
    <col min="6" max="6" width="8.28515625" style="1" customWidth="1"/>
    <col min="7" max="7" width="10" style="2" customWidth="1"/>
    <col min="8" max="8" width="9.140625" style="1"/>
    <col min="9" max="10" width="8.42578125" customWidth="1"/>
    <col min="11" max="11" width="8.28515625" customWidth="1"/>
    <col min="12" max="12" width="8.140625" customWidth="1"/>
    <col min="13" max="13" width="9.5703125" customWidth="1"/>
    <col min="14" max="14" width="13.85546875" customWidth="1"/>
  </cols>
  <sheetData>
    <row r="6" spans="1:14" ht="5.25" customHeight="1" thickBot="1" x14ac:dyDescent="0.3"/>
    <row r="7" spans="1:14" ht="27.75" customHeight="1" x14ac:dyDescent="0.25">
      <c r="A7" s="325" t="s">
        <v>0</v>
      </c>
      <c r="B7" s="326"/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7"/>
    </row>
    <row r="8" spans="1:14" ht="15" customHeight="1" x14ac:dyDescent="0.25">
      <c r="A8" s="328" t="s">
        <v>28</v>
      </c>
      <c r="B8" s="329"/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30"/>
    </row>
    <row r="9" spans="1:14" ht="54" customHeight="1" x14ac:dyDescent="0.25">
      <c r="A9" s="195" t="s">
        <v>1</v>
      </c>
      <c r="B9" s="192"/>
      <c r="C9" s="192" t="s">
        <v>2</v>
      </c>
      <c r="D9" s="41" t="s">
        <v>3</v>
      </c>
      <c r="E9" s="192" t="s">
        <v>4</v>
      </c>
      <c r="F9" s="192" t="s">
        <v>5</v>
      </c>
      <c r="G9" s="42" t="s">
        <v>6</v>
      </c>
      <c r="H9" s="192" t="s">
        <v>7</v>
      </c>
      <c r="I9" s="192" t="s">
        <v>8</v>
      </c>
      <c r="J9" s="203" t="s">
        <v>9</v>
      </c>
      <c r="K9" s="192" t="s">
        <v>10</v>
      </c>
      <c r="L9" s="192" t="s">
        <v>11</v>
      </c>
      <c r="M9" s="192" t="s">
        <v>12</v>
      </c>
      <c r="N9" s="202" t="s">
        <v>13</v>
      </c>
    </row>
    <row r="10" spans="1:14" ht="15.75" thickBot="1" x14ac:dyDescent="0.3">
      <c r="A10" s="201"/>
      <c r="B10" s="196" t="s">
        <v>14</v>
      </c>
      <c r="C10" s="192" t="s">
        <v>15</v>
      </c>
      <c r="D10" s="43"/>
      <c r="E10" s="196" t="s">
        <v>15</v>
      </c>
      <c r="F10" s="196" t="s">
        <v>15</v>
      </c>
      <c r="G10" s="44" t="s">
        <v>16</v>
      </c>
      <c r="H10" s="196" t="s">
        <v>17</v>
      </c>
      <c r="I10" s="196" t="s">
        <v>15</v>
      </c>
      <c r="J10" s="196" t="s">
        <v>15</v>
      </c>
      <c r="K10" s="196" t="s">
        <v>15</v>
      </c>
      <c r="L10" s="196" t="s">
        <v>15</v>
      </c>
      <c r="M10" s="196"/>
      <c r="N10" s="45"/>
    </row>
    <row r="11" spans="1:14" ht="27.75" customHeight="1" x14ac:dyDescent="0.25">
      <c r="A11" s="316">
        <v>1</v>
      </c>
      <c r="B11" s="331" t="s">
        <v>97</v>
      </c>
      <c r="C11" s="333">
        <v>100</v>
      </c>
      <c r="D11" s="46" t="s">
        <v>77</v>
      </c>
      <c r="E11" s="173">
        <v>0.1</v>
      </c>
      <c r="F11" s="47">
        <v>0.09</v>
      </c>
      <c r="G11" s="48">
        <v>490</v>
      </c>
      <c r="H11" s="49">
        <f>G11*E11</f>
        <v>49</v>
      </c>
      <c r="I11" s="177"/>
      <c r="J11" s="177"/>
      <c r="K11" s="50"/>
      <c r="L11" s="177"/>
      <c r="M11" s="51"/>
      <c r="N11" s="206" t="s">
        <v>83</v>
      </c>
    </row>
    <row r="12" spans="1:14" x14ac:dyDescent="0.25">
      <c r="A12" s="317"/>
      <c r="B12" s="332"/>
      <c r="C12" s="323"/>
      <c r="D12" s="52" t="s">
        <v>19</v>
      </c>
      <c r="E12" s="188">
        <v>5.0000000000000001E-3</v>
      </c>
      <c r="F12" s="205">
        <v>5.0000000000000001E-3</v>
      </c>
      <c r="G12" s="53">
        <v>20</v>
      </c>
      <c r="H12" s="54">
        <f t="shared" ref="H12:H20" si="0">G12*E12</f>
        <v>0.1</v>
      </c>
      <c r="I12" s="206"/>
      <c r="J12" s="206"/>
      <c r="K12" s="55"/>
      <c r="L12" s="206"/>
      <c r="M12" s="4"/>
      <c r="N12" s="206"/>
    </row>
    <row r="13" spans="1:14" x14ac:dyDescent="0.25">
      <c r="A13" s="317"/>
      <c r="B13" s="332"/>
      <c r="C13" s="323"/>
      <c r="D13" s="52" t="s">
        <v>21</v>
      </c>
      <c r="E13" s="188">
        <v>0.01</v>
      </c>
      <c r="F13" s="205">
        <v>8.0000000000000002E-3</v>
      </c>
      <c r="G13" s="53">
        <v>30</v>
      </c>
      <c r="H13" s="54">
        <f t="shared" si="0"/>
        <v>0.3</v>
      </c>
      <c r="I13" s="206">
        <v>13.8</v>
      </c>
      <c r="J13" s="206">
        <v>8.6</v>
      </c>
      <c r="K13" s="55">
        <v>3.61</v>
      </c>
      <c r="L13" s="206">
        <v>146.19999999999999</v>
      </c>
      <c r="M13" s="4" t="s">
        <v>79</v>
      </c>
      <c r="N13" s="206"/>
    </row>
    <row r="14" spans="1:14" x14ac:dyDescent="0.25">
      <c r="A14" s="317"/>
      <c r="B14" s="332"/>
      <c r="C14" s="323"/>
      <c r="D14" s="52" t="s">
        <v>22</v>
      </c>
      <c r="E14" s="188">
        <v>0.02</v>
      </c>
      <c r="F14" s="205">
        <v>0.01</v>
      </c>
      <c r="G14" s="53"/>
      <c r="H14" s="54">
        <f t="shared" si="0"/>
        <v>0</v>
      </c>
      <c r="I14" s="206"/>
      <c r="J14" s="206"/>
      <c r="K14" s="55"/>
      <c r="L14" s="206"/>
      <c r="M14" s="4"/>
      <c r="N14" s="206"/>
    </row>
    <row r="15" spans="1:14" x14ac:dyDescent="0.25">
      <c r="A15" s="317"/>
      <c r="B15" s="332"/>
      <c r="C15" s="323"/>
      <c r="D15" s="52" t="s">
        <v>23</v>
      </c>
      <c r="E15" s="188">
        <v>0.01</v>
      </c>
      <c r="F15" s="205">
        <v>0.01</v>
      </c>
      <c r="G15" s="53">
        <v>170</v>
      </c>
      <c r="H15" s="54">
        <f t="shared" si="0"/>
        <v>1.7</v>
      </c>
      <c r="I15" s="206"/>
      <c r="J15" s="206"/>
      <c r="K15" s="55"/>
      <c r="L15" s="206"/>
      <c r="M15" s="4"/>
      <c r="N15" s="206"/>
    </row>
    <row r="16" spans="1:14" x14ac:dyDescent="0.25">
      <c r="A16" s="317"/>
      <c r="B16" s="332"/>
      <c r="C16" s="323"/>
      <c r="D16" s="56" t="s">
        <v>47</v>
      </c>
      <c r="E16" s="57">
        <v>5.0000000000000001E-3</v>
      </c>
      <c r="F16" s="58">
        <v>5.0000000000000001E-3</v>
      </c>
      <c r="G16" s="59">
        <v>34</v>
      </c>
      <c r="H16" s="60">
        <f t="shared" si="0"/>
        <v>0.17</v>
      </c>
      <c r="I16" s="206"/>
      <c r="J16" s="206"/>
      <c r="K16" s="55"/>
      <c r="L16" s="206"/>
      <c r="M16" s="4"/>
      <c r="N16" s="206"/>
    </row>
    <row r="17" spans="1:14" ht="15.75" thickBot="1" x14ac:dyDescent="0.3">
      <c r="A17" s="317"/>
      <c r="B17" s="332"/>
      <c r="C17" s="323"/>
      <c r="D17" s="61" t="s">
        <v>54</v>
      </c>
      <c r="E17" s="175">
        <v>1.4999999999999999E-2</v>
      </c>
      <c r="F17" s="62">
        <v>1.4999999999999999E-2</v>
      </c>
      <c r="G17" s="63">
        <v>278</v>
      </c>
      <c r="H17" s="64">
        <f t="shared" si="0"/>
        <v>4.17</v>
      </c>
      <c r="I17" s="206"/>
      <c r="J17" s="206"/>
      <c r="K17" s="55"/>
      <c r="L17" s="206"/>
      <c r="M17" s="4"/>
      <c r="N17" s="206"/>
    </row>
    <row r="18" spans="1:14" x14ac:dyDescent="0.25">
      <c r="A18" s="316">
        <v>2</v>
      </c>
      <c r="B18" s="319" t="s">
        <v>63</v>
      </c>
      <c r="C18" s="322" t="s">
        <v>68</v>
      </c>
      <c r="D18" s="46" t="s">
        <v>64</v>
      </c>
      <c r="E18" s="173">
        <v>0.06</v>
      </c>
      <c r="F18" s="47">
        <v>0.06</v>
      </c>
      <c r="G18" s="48">
        <v>70</v>
      </c>
      <c r="H18" s="49">
        <f t="shared" si="0"/>
        <v>4.2</v>
      </c>
      <c r="I18" s="177"/>
      <c r="J18" s="177"/>
      <c r="K18" s="50"/>
      <c r="L18" s="177"/>
      <c r="M18" s="51"/>
      <c r="N18" s="177"/>
    </row>
    <row r="19" spans="1:14" x14ac:dyDescent="0.25">
      <c r="A19" s="317"/>
      <c r="B19" s="320"/>
      <c r="C19" s="323"/>
      <c r="D19" s="52" t="s">
        <v>40</v>
      </c>
      <c r="E19" s="188">
        <v>6.0000000000000001E-3</v>
      </c>
      <c r="F19" s="205">
        <v>6.0000000000000001E-3</v>
      </c>
      <c r="G19" s="53">
        <v>805</v>
      </c>
      <c r="H19" s="54">
        <f t="shared" si="0"/>
        <v>4.83</v>
      </c>
      <c r="I19" s="206">
        <v>5.7</v>
      </c>
      <c r="J19" s="206">
        <v>1.65</v>
      </c>
      <c r="K19" s="55">
        <v>32.549999999999997</v>
      </c>
      <c r="L19" s="206">
        <v>167.7</v>
      </c>
      <c r="M19" s="4" t="s">
        <v>80</v>
      </c>
      <c r="N19" s="206"/>
    </row>
    <row r="20" spans="1:14" ht="15.75" thickBot="1" x14ac:dyDescent="0.3">
      <c r="A20" s="318"/>
      <c r="B20" s="321"/>
      <c r="C20" s="324"/>
      <c r="D20" s="61" t="s">
        <v>19</v>
      </c>
      <c r="E20" s="175">
        <v>2E-3</v>
      </c>
      <c r="F20" s="62">
        <v>2E-3</v>
      </c>
      <c r="G20" s="63">
        <v>20</v>
      </c>
      <c r="H20" s="64">
        <f t="shared" si="0"/>
        <v>0.04</v>
      </c>
      <c r="I20" s="207"/>
      <c r="J20" s="207"/>
      <c r="K20" s="65"/>
      <c r="L20" s="207"/>
      <c r="M20" s="184"/>
      <c r="N20" s="207"/>
    </row>
    <row r="21" spans="1:14" x14ac:dyDescent="0.25">
      <c r="A21" s="317">
        <v>3</v>
      </c>
      <c r="B21" s="320" t="s">
        <v>50</v>
      </c>
      <c r="C21" s="323" t="s">
        <v>62</v>
      </c>
      <c r="D21" s="66" t="s">
        <v>49</v>
      </c>
      <c r="E21" s="55">
        <v>1E-3</v>
      </c>
      <c r="F21" s="206">
        <v>1E-3</v>
      </c>
      <c r="G21" s="67">
        <v>800</v>
      </c>
      <c r="H21" s="67">
        <f>E21*G21</f>
        <v>0.8</v>
      </c>
      <c r="I21" s="70">
        <v>0.2</v>
      </c>
      <c r="J21" s="206">
        <v>0</v>
      </c>
      <c r="K21" s="55">
        <v>14</v>
      </c>
      <c r="L21" s="206">
        <v>56</v>
      </c>
      <c r="M21" s="4" t="s">
        <v>81</v>
      </c>
      <c r="N21" s="206"/>
    </row>
    <row r="22" spans="1:14" ht="15.75" thickBot="1" x14ac:dyDescent="0.3">
      <c r="A22" s="318"/>
      <c r="B22" s="321"/>
      <c r="C22" s="324"/>
      <c r="D22" s="71" t="s">
        <v>41</v>
      </c>
      <c r="E22" s="65">
        <v>1.4999999999999999E-2</v>
      </c>
      <c r="F22" s="207">
        <v>1.4999999999999999E-2</v>
      </c>
      <c r="G22" s="72">
        <v>75</v>
      </c>
      <c r="H22" s="72">
        <f>E22*G22</f>
        <v>1.125</v>
      </c>
      <c r="I22" s="15"/>
      <c r="J22" s="207"/>
      <c r="K22" s="65"/>
      <c r="L22" s="207"/>
      <c r="M22" s="184"/>
      <c r="N22" s="207"/>
    </row>
    <row r="23" spans="1:14" ht="26.25" thickBot="1" x14ac:dyDescent="0.3">
      <c r="A23" s="271">
        <v>4</v>
      </c>
      <c r="B23" s="282" t="s">
        <v>112</v>
      </c>
      <c r="C23" s="147">
        <v>80</v>
      </c>
      <c r="D23" s="148" t="s">
        <v>111</v>
      </c>
      <c r="E23" s="269">
        <v>0.09</v>
      </c>
      <c r="F23" s="272">
        <v>0.08</v>
      </c>
      <c r="G23" s="12">
        <v>120</v>
      </c>
      <c r="H23" s="209">
        <f t="shared" ref="H23" si="1">G23*E23</f>
        <v>10.799999999999999</v>
      </c>
      <c r="I23" s="274">
        <v>0.64</v>
      </c>
      <c r="J23" s="274">
        <v>0.08</v>
      </c>
      <c r="K23" s="274">
        <v>2.2400000000000002</v>
      </c>
      <c r="L23" s="274">
        <v>12</v>
      </c>
      <c r="M23" s="274"/>
      <c r="N23" s="273"/>
    </row>
    <row r="24" spans="1:14" ht="20.25" customHeight="1" thickBot="1" x14ac:dyDescent="0.3">
      <c r="A24" s="73">
        <v>5</v>
      </c>
      <c r="B24" s="280" t="s">
        <v>42</v>
      </c>
      <c r="C24" s="181">
        <v>60</v>
      </c>
      <c r="D24" s="71" t="s">
        <v>29</v>
      </c>
      <c r="E24" s="65">
        <v>0.06</v>
      </c>
      <c r="F24" s="207">
        <v>0.06</v>
      </c>
      <c r="G24" s="74">
        <v>58</v>
      </c>
      <c r="H24" s="72">
        <f t="shared" ref="H24" si="2">G24*E24</f>
        <v>3.48</v>
      </c>
      <c r="I24" s="206">
        <v>6.42</v>
      </c>
      <c r="J24" s="206">
        <v>2.7</v>
      </c>
      <c r="K24" s="206">
        <v>26.1</v>
      </c>
      <c r="L24" s="206">
        <v>164.4</v>
      </c>
      <c r="M24" s="206" t="s">
        <v>82</v>
      </c>
      <c r="N24" s="73"/>
    </row>
    <row r="25" spans="1:14" ht="24.75" customHeight="1" thickBot="1" x14ac:dyDescent="0.3">
      <c r="A25" s="348" t="s">
        <v>26</v>
      </c>
      <c r="B25" s="349"/>
      <c r="C25" s="349"/>
      <c r="D25" s="349"/>
      <c r="E25" s="349"/>
      <c r="F25" s="349"/>
      <c r="G25" s="349"/>
      <c r="H25" s="75">
        <f>SUM(H11:H24)</f>
        <v>80.715000000000018</v>
      </c>
      <c r="I25" s="73">
        <f>SUM(I11:I24)</f>
        <v>26.759999999999998</v>
      </c>
      <c r="J25" s="73">
        <f>SUM(J11:J24)</f>
        <v>13.030000000000001</v>
      </c>
      <c r="K25" s="183">
        <f>SUM(K11:K24)</f>
        <v>78.5</v>
      </c>
      <c r="L25" s="73">
        <f>L13+L19+L21+L24</f>
        <v>534.29999999999995</v>
      </c>
      <c r="M25" s="183"/>
      <c r="N25" s="73"/>
    </row>
    <row r="26" spans="1:14" ht="24.75" customHeight="1" x14ac:dyDescent="0.25">
      <c r="A26" s="4"/>
      <c r="B26" s="4"/>
      <c r="C26" s="4"/>
      <c r="D26" s="4"/>
      <c r="E26" s="4"/>
      <c r="F26" s="4"/>
      <c r="G26" s="4"/>
      <c r="H26" s="151"/>
      <c r="I26" s="4"/>
      <c r="J26" s="4"/>
      <c r="K26" s="4"/>
      <c r="L26" s="4"/>
      <c r="M26" s="4"/>
      <c r="N26" s="4"/>
    </row>
    <row r="27" spans="1:14" ht="24.75" customHeight="1" thickBot="1" x14ac:dyDescent="0.3">
      <c r="A27" s="4"/>
      <c r="B27" s="4"/>
      <c r="C27" s="4"/>
      <c r="D27" s="4"/>
      <c r="E27" s="4"/>
      <c r="F27" s="4"/>
      <c r="G27" s="4"/>
      <c r="H27" s="151"/>
      <c r="I27" s="4"/>
      <c r="J27" s="4"/>
      <c r="K27" s="4"/>
      <c r="L27" s="4"/>
      <c r="M27" s="4"/>
      <c r="N27" s="4"/>
    </row>
    <row r="28" spans="1:14" ht="15" customHeight="1" x14ac:dyDescent="0.25">
      <c r="A28" s="350" t="s">
        <v>38</v>
      </c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51"/>
      <c r="N28" s="352"/>
    </row>
    <row r="29" spans="1:14" ht="54" customHeight="1" x14ac:dyDescent="0.25">
      <c r="A29" s="195" t="s">
        <v>1</v>
      </c>
      <c r="B29" s="192"/>
      <c r="C29" s="192" t="s">
        <v>2</v>
      </c>
      <c r="D29" s="41" t="s">
        <v>3</v>
      </c>
      <c r="E29" s="192" t="s">
        <v>4</v>
      </c>
      <c r="F29" s="192" t="s">
        <v>5</v>
      </c>
      <c r="G29" s="42" t="s">
        <v>6</v>
      </c>
      <c r="H29" s="192" t="s">
        <v>7</v>
      </c>
      <c r="I29" s="192" t="s">
        <v>8</v>
      </c>
      <c r="J29" s="203" t="s">
        <v>9</v>
      </c>
      <c r="K29" s="192" t="s">
        <v>10</v>
      </c>
      <c r="L29" s="192" t="s">
        <v>11</v>
      </c>
      <c r="M29" s="192" t="s">
        <v>12</v>
      </c>
      <c r="N29" s="202" t="s">
        <v>13</v>
      </c>
    </row>
    <row r="30" spans="1:14" ht="15.75" thickBot="1" x14ac:dyDescent="0.3">
      <c r="A30" s="201"/>
      <c r="B30" s="196" t="s">
        <v>14</v>
      </c>
      <c r="C30" s="196" t="s">
        <v>15</v>
      </c>
      <c r="D30" s="43"/>
      <c r="E30" s="196" t="s">
        <v>15</v>
      </c>
      <c r="F30" s="196" t="s">
        <v>15</v>
      </c>
      <c r="G30" s="44" t="s">
        <v>16</v>
      </c>
      <c r="H30" s="196" t="s">
        <v>17</v>
      </c>
      <c r="I30" s="196" t="s">
        <v>15</v>
      </c>
      <c r="J30" s="196" t="s">
        <v>15</v>
      </c>
      <c r="K30" s="196" t="s">
        <v>15</v>
      </c>
      <c r="L30" s="196" t="s">
        <v>15</v>
      </c>
      <c r="M30" s="196"/>
      <c r="N30" s="190"/>
    </row>
    <row r="31" spans="1:14" ht="21.75" customHeight="1" x14ac:dyDescent="0.25">
      <c r="A31" s="353">
        <v>1</v>
      </c>
      <c r="B31" s="355" t="s">
        <v>78</v>
      </c>
      <c r="C31" s="358">
        <v>90</v>
      </c>
      <c r="D31" s="246" t="s">
        <v>51</v>
      </c>
      <c r="E31" s="225">
        <v>0.08</v>
      </c>
      <c r="F31" s="145">
        <v>7.0000000000000007E-2</v>
      </c>
      <c r="G31" s="80">
        <v>750</v>
      </c>
      <c r="H31" s="48">
        <f>G31*E31</f>
        <v>60</v>
      </c>
      <c r="I31" s="69"/>
      <c r="J31" s="177"/>
      <c r="K31" s="177"/>
      <c r="L31" s="177"/>
      <c r="M31" s="177"/>
      <c r="N31" s="69" t="s">
        <v>83</v>
      </c>
    </row>
    <row r="32" spans="1:14" x14ac:dyDescent="0.25">
      <c r="A32" s="354"/>
      <c r="B32" s="356"/>
      <c r="C32" s="359"/>
      <c r="D32" s="247" t="s">
        <v>44</v>
      </c>
      <c r="E32" s="225">
        <v>2E-3</v>
      </c>
      <c r="F32" s="228">
        <v>2E-3</v>
      </c>
      <c r="G32" s="81">
        <v>20</v>
      </c>
      <c r="H32" s="53">
        <f t="shared" ref="H32:H53" si="3">G32*E32</f>
        <v>0.04</v>
      </c>
      <c r="I32" s="70"/>
      <c r="J32" s="206"/>
      <c r="K32" s="206"/>
      <c r="L32" s="206"/>
      <c r="M32" s="206"/>
      <c r="N32" s="70"/>
    </row>
    <row r="33" spans="1:14" x14ac:dyDescent="0.25">
      <c r="A33" s="354"/>
      <c r="B33" s="356"/>
      <c r="C33" s="359"/>
      <c r="D33" s="247" t="s">
        <v>21</v>
      </c>
      <c r="E33" s="225">
        <v>3.0000000000000001E-3</v>
      </c>
      <c r="F33" s="228">
        <v>3.0000000000000001E-3</v>
      </c>
      <c r="G33" s="81">
        <v>30</v>
      </c>
      <c r="H33" s="53">
        <f t="shared" si="3"/>
        <v>0.09</v>
      </c>
      <c r="I33" s="70"/>
      <c r="J33" s="206"/>
      <c r="K33" s="206"/>
      <c r="L33" s="206"/>
      <c r="M33" s="206"/>
      <c r="N33" s="70"/>
    </row>
    <row r="34" spans="1:14" x14ac:dyDescent="0.25">
      <c r="A34" s="354"/>
      <c r="B34" s="356"/>
      <c r="C34" s="359"/>
      <c r="D34" s="247" t="s">
        <v>29</v>
      </c>
      <c r="E34" s="225">
        <v>1.6E-2</v>
      </c>
      <c r="F34" s="228">
        <v>1.6E-2</v>
      </c>
      <c r="G34" s="81">
        <v>50</v>
      </c>
      <c r="H34" s="53">
        <f t="shared" si="3"/>
        <v>0.8</v>
      </c>
      <c r="I34" s="70">
        <v>11.7</v>
      </c>
      <c r="J34" s="206">
        <v>12.6</v>
      </c>
      <c r="K34" s="206">
        <v>14.85</v>
      </c>
      <c r="L34" s="206">
        <v>223.2</v>
      </c>
      <c r="M34" s="223" t="s">
        <v>88</v>
      </c>
      <c r="N34" s="70"/>
    </row>
    <row r="35" spans="1:14" x14ac:dyDescent="0.25">
      <c r="A35" s="354"/>
      <c r="B35" s="356"/>
      <c r="C35" s="359"/>
      <c r="D35" s="247" t="s">
        <v>47</v>
      </c>
      <c r="E35" s="225">
        <v>5.0000000000000001E-3</v>
      </c>
      <c r="F35" s="228">
        <v>5.0000000000000001E-3</v>
      </c>
      <c r="G35" s="81">
        <v>34</v>
      </c>
      <c r="H35" s="53">
        <f t="shared" si="3"/>
        <v>0.17</v>
      </c>
      <c r="I35" s="70"/>
      <c r="J35" s="206"/>
      <c r="K35" s="206"/>
      <c r="L35" s="206"/>
      <c r="M35" s="206"/>
      <c r="N35" s="70"/>
    </row>
    <row r="36" spans="1:14" x14ac:dyDescent="0.25">
      <c r="A36" s="354"/>
      <c r="B36" s="356"/>
      <c r="C36" s="359"/>
      <c r="D36" s="247" t="s">
        <v>100</v>
      </c>
      <c r="E36" s="225">
        <v>2E-3</v>
      </c>
      <c r="F36" s="228">
        <v>2E-3</v>
      </c>
      <c r="G36" s="81">
        <v>150</v>
      </c>
      <c r="H36" s="53">
        <f t="shared" si="3"/>
        <v>0.3</v>
      </c>
      <c r="I36" s="70"/>
      <c r="J36" s="223"/>
      <c r="K36" s="223"/>
      <c r="L36" s="223"/>
      <c r="M36" s="223"/>
      <c r="N36" s="70"/>
    </row>
    <row r="37" spans="1:14" ht="15.75" thickBot="1" x14ac:dyDescent="0.3">
      <c r="A37" s="354"/>
      <c r="B37" s="357"/>
      <c r="C37" s="359"/>
      <c r="D37" s="247" t="s">
        <v>23</v>
      </c>
      <c r="E37" s="225">
        <v>3.0000000000000001E-3</v>
      </c>
      <c r="F37" s="228">
        <v>3.0000000000000001E-3</v>
      </c>
      <c r="G37" s="81">
        <v>170</v>
      </c>
      <c r="H37" s="53">
        <f t="shared" si="3"/>
        <v>0.51</v>
      </c>
      <c r="I37" s="70"/>
      <c r="J37" s="206"/>
      <c r="K37" s="206"/>
      <c r="L37" s="206"/>
      <c r="M37" s="206"/>
      <c r="N37" s="70"/>
    </row>
    <row r="38" spans="1:14" ht="15.75" hidden="1" customHeight="1" thickBot="1" x14ac:dyDescent="0.3">
      <c r="A38" s="317"/>
      <c r="B38" s="245"/>
      <c r="C38" s="223"/>
      <c r="D38" s="247"/>
      <c r="E38" s="225"/>
      <c r="F38" s="228"/>
      <c r="G38" s="81"/>
      <c r="H38" s="53">
        <f t="shared" si="3"/>
        <v>0</v>
      </c>
      <c r="I38" s="82"/>
      <c r="J38" s="77"/>
      <c r="K38" s="77"/>
      <c r="L38" s="77"/>
      <c r="M38" s="77"/>
      <c r="N38" s="82"/>
    </row>
    <row r="39" spans="1:14" ht="15.75" hidden="1" customHeight="1" thickBot="1" x14ac:dyDescent="0.3">
      <c r="A39" s="317"/>
      <c r="B39" s="245"/>
      <c r="C39" s="223"/>
      <c r="D39" s="248"/>
      <c r="E39" s="227"/>
      <c r="F39" s="139"/>
      <c r="G39" s="78"/>
      <c r="H39" s="53">
        <f t="shared" si="3"/>
        <v>0</v>
      </c>
      <c r="I39" s="83"/>
      <c r="J39" s="58"/>
      <c r="K39" s="58"/>
      <c r="L39" s="58"/>
      <c r="M39" s="58"/>
      <c r="N39" s="83"/>
    </row>
    <row r="40" spans="1:14" ht="15.75" customHeight="1" x14ac:dyDescent="0.25">
      <c r="A40" s="334">
        <v>2</v>
      </c>
      <c r="B40" s="363" t="s">
        <v>98</v>
      </c>
      <c r="C40" s="334">
        <v>50</v>
      </c>
      <c r="D40" s="249" t="s">
        <v>23</v>
      </c>
      <c r="E40" s="226">
        <v>3.0000000000000001E-3</v>
      </c>
      <c r="F40" s="212">
        <v>3.0000000000000001E-3</v>
      </c>
      <c r="G40" s="87">
        <v>170</v>
      </c>
      <c r="H40" s="53">
        <f t="shared" si="3"/>
        <v>0.51</v>
      </c>
      <c r="I40" s="220"/>
      <c r="J40" s="233"/>
      <c r="K40" s="239"/>
      <c r="L40" s="233"/>
      <c r="M40" s="239"/>
      <c r="N40" s="234"/>
    </row>
    <row r="41" spans="1:14" ht="15.75" customHeight="1" x14ac:dyDescent="0.25">
      <c r="A41" s="335"/>
      <c r="B41" s="364"/>
      <c r="C41" s="335"/>
      <c r="D41" s="140" t="s">
        <v>47</v>
      </c>
      <c r="E41" s="215">
        <v>3.0000000000000001E-3</v>
      </c>
      <c r="F41" s="4">
        <v>3.0000000000000001E-3</v>
      </c>
      <c r="G41" s="141">
        <v>34</v>
      </c>
      <c r="H41" s="53">
        <f t="shared" si="3"/>
        <v>0.10200000000000001</v>
      </c>
      <c r="I41" s="221"/>
      <c r="J41" s="235"/>
      <c r="K41" s="221"/>
      <c r="L41" s="235"/>
      <c r="M41" s="221"/>
      <c r="N41" s="236"/>
    </row>
    <row r="42" spans="1:14" ht="15.75" customHeight="1" x14ac:dyDescent="0.25">
      <c r="A42" s="335"/>
      <c r="B42" s="364"/>
      <c r="C42" s="335"/>
      <c r="D42" s="250" t="s">
        <v>24</v>
      </c>
      <c r="E42" s="225">
        <v>5.0000000000000001E-3</v>
      </c>
      <c r="F42" s="210">
        <v>5.0000000000000001E-3</v>
      </c>
      <c r="G42" s="42">
        <v>300</v>
      </c>
      <c r="H42" s="53">
        <f t="shared" si="3"/>
        <v>1.5</v>
      </c>
      <c r="I42" s="240">
        <v>4.95</v>
      </c>
      <c r="J42" s="241">
        <v>2.5</v>
      </c>
      <c r="K42" s="240">
        <v>5</v>
      </c>
      <c r="L42" s="241">
        <v>61.55</v>
      </c>
      <c r="M42" s="240" t="s">
        <v>99</v>
      </c>
      <c r="N42" s="236"/>
    </row>
    <row r="43" spans="1:14" ht="15.75" customHeight="1" x14ac:dyDescent="0.25">
      <c r="A43" s="335"/>
      <c r="B43" s="364"/>
      <c r="C43" s="335"/>
      <c r="D43" s="140" t="s">
        <v>46</v>
      </c>
      <c r="E43" s="215">
        <v>2E-3</v>
      </c>
      <c r="F43" s="4">
        <v>3.0000000000000001E-3</v>
      </c>
      <c r="G43" s="141">
        <v>35</v>
      </c>
      <c r="H43" s="53">
        <f t="shared" si="3"/>
        <v>7.0000000000000007E-2</v>
      </c>
      <c r="I43" s="221"/>
      <c r="J43" s="235"/>
      <c r="K43" s="221"/>
      <c r="L43" s="235"/>
      <c r="M43" s="221"/>
      <c r="N43" s="236"/>
    </row>
    <row r="44" spans="1:14" ht="15.75" customHeight="1" x14ac:dyDescent="0.25">
      <c r="A44" s="335"/>
      <c r="B44" s="364"/>
      <c r="C44" s="335"/>
      <c r="D44" s="250" t="s">
        <v>108</v>
      </c>
      <c r="E44" s="225">
        <v>2E-3</v>
      </c>
      <c r="F44" s="210">
        <v>1E-3</v>
      </c>
      <c r="G44" s="42">
        <v>30</v>
      </c>
      <c r="H44" s="53">
        <f t="shared" si="3"/>
        <v>0.06</v>
      </c>
      <c r="I44" s="221"/>
      <c r="J44" s="235"/>
      <c r="K44" s="221"/>
      <c r="L44" s="235"/>
      <c r="M44" s="221"/>
      <c r="N44" s="236"/>
    </row>
    <row r="45" spans="1:14" ht="15.75" customHeight="1" x14ac:dyDescent="0.25">
      <c r="A45" s="335"/>
      <c r="B45" s="364"/>
      <c r="C45" s="335"/>
      <c r="D45" s="140" t="s">
        <v>41</v>
      </c>
      <c r="E45" s="215">
        <v>1E-3</v>
      </c>
      <c r="F45" s="4">
        <v>1E-3</v>
      </c>
      <c r="G45" s="141">
        <v>75</v>
      </c>
      <c r="H45" s="53">
        <f t="shared" si="3"/>
        <v>7.4999999999999997E-2</v>
      </c>
      <c r="I45" s="221"/>
      <c r="J45" s="235"/>
      <c r="K45" s="221"/>
      <c r="L45" s="235"/>
      <c r="M45" s="221"/>
      <c r="N45" s="236"/>
    </row>
    <row r="46" spans="1:14" ht="15.75" customHeight="1" thickBot="1" x14ac:dyDescent="0.3">
      <c r="A46" s="335"/>
      <c r="B46" s="365"/>
      <c r="C46" s="336"/>
      <c r="D46" s="251" t="s">
        <v>44</v>
      </c>
      <c r="E46" s="227">
        <v>1E-3</v>
      </c>
      <c r="F46" s="143">
        <v>1E-3</v>
      </c>
      <c r="G46" s="44">
        <v>20</v>
      </c>
      <c r="H46" s="59">
        <f t="shared" si="3"/>
        <v>0.02</v>
      </c>
      <c r="I46" s="222"/>
      <c r="J46" s="237"/>
      <c r="K46" s="222"/>
      <c r="L46" s="237"/>
      <c r="M46" s="222"/>
      <c r="N46" s="238"/>
    </row>
    <row r="47" spans="1:14" ht="15.75" customHeight="1" x14ac:dyDescent="0.25">
      <c r="A47" s="337">
        <v>3</v>
      </c>
      <c r="B47" s="340" t="s">
        <v>31</v>
      </c>
      <c r="C47" s="337">
        <v>150</v>
      </c>
      <c r="D47" s="232" t="s">
        <v>55</v>
      </c>
      <c r="E47" s="214">
        <v>0.05</v>
      </c>
      <c r="F47" s="51">
        <v>0.05</v>
      </c>
      <c r="G47" s="156">
        <v>40</v>
      </c>
      <c r="H47" s="68">
        <f t="shared" si="3"/>
        <v>2</v>
      </c>
      <c r="I47" s="69"/>
      <c r="J47" s="220"/>
      <c r="K47" s="220"/>
      <c r="L47" s="220"/>
      <c r="M47" s="50"/>
      <c r="N47" s="220"/>
    </row>
    <row r="48" spans="1:14" ht="15.75" customHeight="1" x14ac:dyDescent="0.25">
      <c r="A48" s="343"/>
      <c r="B48" s="341"/>
      <c r="C48" s="338"/>
      <c r="D48" s="257" t="s">
        <v>53</v>
      </c>
      <c r="E48" s="231">
        <v>2E-3</v>
      </c>
      <c r="F48" s="230">
        <v>2E-3</v>
      </c>
      <c r="G48" s="81">
        <v>805</v>
      </c>
      <c r="H48" s="258">
        <f t="shared" si="3"/>
        <v>1.61</v>
      </c>
      <c r="I48" s="70">
        <v>3.75</v>
      </c>
      <c r="J48" s="223">
        <v>4.5</v>
      </c>
      <c r="K48" s="223">
        <v>27.3</v>
      </c>
      <c r="L48" s="223">
        <v>165.3</v>
      </c>
      <c r="M48" s="55" t="s">
        <v>86</v>
      </c>
      <c r="N48" s="223"/>
    </row>
    <row r="49" spans="1:14" ht="15.75" customHeight="1" thickBot="1" x14ac:dyDescent="0.3">
      <c r="A49" s="339"/>
      <c r="B49" s="342"/>
      <c r="C49" s="339"/>
      <c r="D49" s="136" t="s">
        <v>44</v>
      </c>
      <c r="E49" s="216">
        <v>2E-3</v>
      </c>
      <c r="F49" s="219">
        <v>2E-3</v>
      </c>
      <c r="G49" s="99">
        <v>20</v>
      </c>
      <c r="H49" s="72">
        <f t="shared" si="3"/>
        <v>0.04</v>
      </c>
      <c r="I49" s="15"/>
      <c r="J49" s="224"/>
      <c r="K49" s="224"/>
      <c r="L49" s="224"/>
      <c r="M49" s="65"/>
      <c r="N49" s="224"/>
    </row>
    <row r="50" spans="1:14" ht="18.75" customHeight="1" thickBot="1" x14ac:dyDescent="0.3">
      <c r="A50" s="65">
        <v>5</v>
      </c>
      <c r="B50" s="278" t="s">
        <v>42</v>
      </c>
      <c r="C50" s="73">
        <v>60</v>
      </c>
      <c r="D50" s="148" t="s">
        <v>29</v>
      </c>
      <c r="E50" s="217">
        <v>0.06</v>
      </c>
      <c r="F50" s="73">
        <v>0.06</v>
      </c>
      <c r="G50" s="153">
        <v>58</v>
      </c>
      <c r="H50" s="75">
        <f t="shared" si="3"/>
        <v>3.48</v>
      </c>
      <c r="I50" s="15">
        <v>6.42</v>
      </c>
      <c r="J50" s="224">
        <v>2.7</v>
      </c>
      <c r="K50" s="224">
        <v>26.1</v>
      </c>
      <c r="L50" s="224">
        <v>164.4</v>
      </c>
      <c r="M50" s="65" t="s">
        <v>82</v>
      </c>
      <c r="N50" s="224"/>
    </row>
    <row r="51" spans="1:14" ht="15" customHeight="1" x14ac:dyDescent="0.25">
      <c r="A51" s="334">
        <v>6</v>
      </c>
      <c r="B51" s="353" t="s">
        <v>25</v>
      </c>
      <c r="C51" s="334" t="s">
        <v>27</v>
      </c>
      <c r="D51" s="243" t="s">
        <v>67</v>
      </c>
      <c r="E51" s="51">
        <v>3.0000000000000001E-3</v>
      </c>
      <c r="F51" s="229">
        <v>3.0000000000000001E-3</v>
      </c>
      <c r="G51" s="163">
        <v>1200</v>
      </c>
      <c r="H51" s="68">
        <f t="shared" si="3"/>
        <v>3.6</v>
      </c>
      <c r="I51" s="213"/>
      <c r="J51" s="212"/>
      <c r="K51" s="47"/>
      <c r="L51" s="212"/>
      <c r="M51" s="211"/>
      <c r="N51" s="213"/>
    </row>
    <row r="52" spans="1:14" ht="15" customHeight="1" x14ac:dyDescent="0.25">
      <c r="A52" s="335"/>
      <c r="B52" s="361"/>
      <c r="C52" s="335"/>
      <c r="D52" s="244" t="s">
        <v>20</v>
      </c>
      <c r="E52" s="228">
        <v>0.09</v>
      </c>
      <c r="F52" s="225">
        <v>0.09</v>
      </c>
      <c r="G52" s="81">
        <v>85</v>
      </c>
      <c r="H52" s="53">
        <f t="shared" si="3"/>
        <v>7.6499999999999995</v>
      </c>
      <c r="I52" s="70">
        <v>7</v>
      </c>
      <c r="J52" s="4">
        <v>4.5999999999999996</v>
      </c>
      <c r="K52" s="223">
        <v>19.399999999999999</v>
      </c>
      <c r="L52" s="4">
        <v>154</v>
      </c>
      <c r="M52" s="223" t="s">
        <v>85</v>
      </c>
      <c r="N52" s="223"/>
    </row>
    <row r="53" spans="1:14" ht="17.25" customHeight="1" thickBot="1" x14ac:dyDescent="0.3">
      <c r="A53" s="336"/>
      <c r="B53" s="362"/>
      <c r="C53" s="336"/>
      <c r="D53" s="244" t="s">
        <v>41</v>
      </c>
      <c r="E53" s="228">
        <v>1.4999999999999999E-2</v>
      </c>
      <c r="F53" s="225">
        <v>1.4999999999999999E-2</v>
      </c>
      <c r="G53" s="81">
        <v>75</v>
      </c>
      <c r="H53" s="53">
        <f t="shared" si="3"/>
        <v>1.125</v>
      </c>
      <c r="I53" s="86"/>
      <c r="J53" s="62"/>
      <c r="K53" s="62"/>
      <c r="L53" s="62"/>
      <c r="M53" s="242"/>
      <c r="N53" s="86"/>
    </row>
    <row r="54" spans="1:14" ht="21" customHeight="1" thickBot="1" x14ac:dyDescent="0.3">
      <c r="A54" s="348" t="s">
        <v>26</v>
      </c>
      <c r="B54" s="349"/>
      <c r="C54" s="349"/>
      <c r="D54" s="360"/>
      <c r="E54" s="360"/>
      <c r="F54" s="360"/>
      <c r="G54" s="360"/>
      <c r="H54" s="72">
        <f>SUM(H31:H53)</f>
        <v>83.751999999999995</v>
      </c>
      <c r="I54" s="15">
        <f>SUM(I31:I53)</f>
        <v>33.82</v>
      </c>
      <c r="J54" s="207">
        <f>SUM(J31:J53)</f>
        <v>26.9</v>
      </c>
      <c r="K54" s="207">
        <f>SUM(K31:K53)</f>
        <v>92.65</v>
      </c>
      <c r="L54" s="207">
        <f>SUM(L31:L53)</f>
        <v>768.45</v>
      </c>
      <c r="M54" s="207"/>
      <c r="N54" s="15"/>
    </row>
    <row r="55" spans="1:14" ht="16.5" customHeight="1" x14ac:dyDescent="0.25">
      <c r="A55" s="4"/>
      <c r="B55" s="4"/>
      <c r="C55" s="4"/>
      <c r="D55" s="4"/>
      <c r="E55" s="4"/>
      <c r="F55" s="4"/>
      <c r="G55" s="4"/>
      <c r="H55" s="151"/>
      <c r="I55" s="4"/>
      <c r="J55" s="4"/>
      <c r="K55" s="4"/>
      <c r="L55" s="4"/>
      <c r="M55" s="4"/>
      <c r="N55" s="4"/>
    </row>
    <row r="56" spans="1:14" ht="20.25" customHeight="1" x14ac:dyDescent="0.25">
      <c r="A56" s="4"/>
      <c r="B56" s="4"/>
      <c r="C56" s="4"/>
      <c r="D56" s="4"/>
      <c r="E56" s="4"/>
      <c r="F56" s="4"/>
      <c r="G56" s="4"/>
      <c r="H56" s="151"/>
      <c r="I56" s="4"/>
      <c r="J56" s="4"/>
      <c r="K56" s="4"/>
      <c r="L56" s="4"/>
      <c r="M56" s="4"/>
      <c r="N56" s="4"/>
    </row>
    <row r="57" spans="1:14" ht="17.25" customHeight="1" thickBot="1" x14ac:dyDescent="0.3">
      <c r="A57" s="4"/>
      <c r="B57" s="4"/>
      <c r="C57" s="4"/>
      <c r="D57" s="4"/>
      <c r="E57" s="4"/>
      <c r="F57" s="4"/>
      <c r="G57" s="4"/>
      <c r="H57" s="151"/>
      <c r="I57" s="4"/>
      <c r="J57" s="4"/>
      <c r="K57" s="4"/>
      <c r="L57" s="4"/>
      <c r="M57" s="4"/>
      <c r="N57" s="4"/>
    </row>
    <row r="58" spans="1:14" ht="21.75" customHeight="1" x14ac:dyDescent="0.25">
      <c r="A58" s="350" t="s">
        <v>109</v>
      </c>
      <c r="B58" s="351"/>
      <c r="C58" s="351"/>
      <c r="D58" s="351"/>
      <c r="E58" s="351"/>
      <c r="F58" s="351"/>
      <c r="G58" s="351"/>
      <c r="H58" s="351"/>
      <c r="I58" s="351"/>
      <c r="J58" s="351"/>
      <c r="K58" s="351"/>
      <c r="L58" s="351"/>
      <c r="M58" s="351"/>
      <c r="N58" s="352"/>
    </row>
    <row r="59" spans="1:14" ht="26.25" customHeight="1" x14ac:dyDescent="0.25">
      <c r="A59" s="195" t="s">
        <v>1</v>
      </c>
      <c r="B59" s="192"/>
      <c r="C59" s="192" t="s">
        <v>2</v>
      </c>
      <c r="D59" s="41" t="s">
        <v>3</v>
      </c>
      <c r="E59" s="192" t="s">
        <v>4</v>
      </c>
      <c r="F59" s="192" t="s">
        <v>5</v>
      </c>
      <c r="G59" s="42" t="s">
        <v>6</v>
      </c>
      <c r="H59" s="192" t="s">
        <v>7</v>
      </c>
      <c r="I59" s="192" t="s">
        <v>8</v>
      </c>
      <c r="J59" s="203" t="s">
        <v>9</v>
      </c>
      <c r="K59" s="192" t="s">
        <v>10</v>
      </c>
      <c r="L59" s="192" t="s">
        <v>11</v>
      </c>
      <c r="M59" s="192" t="s">
        <v>12</v>
      </c>
      <c r="N59" s="202" t="s">
        <v>13</v>
      </c>
    </row>
    <row r="60" spans="1:14" ht="16.5" customHeight="1" thickBot="1" x14ac:dyDescent="0.3">
      <c r="A60" s="201"/>
      <c r="B60" s="196" t="s">
        <v>14</v>
      </c>
      <c r="C60" s="196" t="s">
        <v>15</v>
      </c>
      <c r="D60" s="43"/>
      <c r="E60" s="196" t="s">
        <v>15</v>
      </c>
      <c r="F60" s="196" t="s">
        <v>15</v>
      </c>
      <c r="G60" s="44" t="s">
        <v>16</v>
      </c>
      <c r="H60" s="196" t="s">
        <v>17</v>
      </c>
      <c r="I60" s="196" t="s">
        <v>15</v>
      </c>
      <c r="J60" s="196" t="s">
        <v>15</v>
      </c>
      <c r="K60" s="196" t="s">
        <v>15</v>
      </c>
      <c r="L60" s="196" t="s">
        <v>15</v>
      </c>
      <c r="M60" s="196"/>
      <c r="N60" s="190"/>
    </row>
    <row r="61" spans="1:14" ht="20.25" customHeight="1" x14ac:dyDescent="0.25">
      <c r="A61" s="316">
        <v>1</v>
      </c>
      <c r="B61" s="331" t="s">
        <v>74</v>
      </c>
      <c r="C61" s="319">
        <v>240</v>
      </c>
      <c r="D61" s="103" t="s">
        <v>51</v>
      </c>
      <c r="E61" s="104">
        <v>0.09</v>
      </c>
      <c r="F61" s="104">
        <v>7.0000000000000007E-2</v>
      </c>
      <c r="G61" s="87">
        <v>750</v>
      </c>
      <c r="H61" s="80">
        <f>G61*E61</f>
        <v>67.5</v>
      </c>
      <c r="I61" s="105"/>
      <c r="J61" s="106"/>
      <c r="K61" s="107"/>
      <c r="L61" s="106"/>
      <c r="M61" s="108"/>
      <c r="N61" s="107"/>
    </row>
    <row r="62" spans="1:14" ht="16.5" customHeight="1" x14ac:dyDescent="0.25">
      <c r="A62" s="367"/>
      <c r="B62" s="368"/>
      <c r="C62" s="368"/>
      <c r="D62" s="109" t="s">
        <v>22</v>
      </c>
      <c r="E62" s="110">
        <v>2.7E-2</v>
      </c>
      <c r="F62" s="110"/>
      <c r="G62" s="42"/>
      <c r="H62" s="81">
        <f t="shared" ref="H62:H73" si="4">G62*E62</f>
        <v>0</v>
      </c>
      <c r="I62" s="111"/>
      <c r="J62" s="112"/>
      <c r="K62" s="113"/>
      <c r="L62" s="112"/>
      <c r="M62" s="113"/>
      <c r="N62" s="160" t="s">
        <v>83</v>
      </c>
    </row>
    <row r="63" spans="1:14" ht="16.5" customHeight="1" x14ac:dyDescent="0.25">
      <c r="A63" s="367"/>
      <c r="B63" s="368"/>
      <c r="C63" s="368"/>
      <c r="D63" s="109" t="s">
        <v>107</v>
      </c>
      <c r="E63" s="110">
        <v>0.18</v>
      </c>
      <c r="F63" s="110">
        <v>0.16</v>
      </c>
      <c r="G63" s="42">
        <v>35</v>
      </c>
      <c r="H63" s="81">
        <f t="shared" si="4"/>
        <v>6.3</v>
      </c>
      <c r="I63" s="111">
        <v>12.24</v>
      </c>
      <c r="J63" s="112">
        <v>20.6</v>
      </c>
      <c r="K63" s="113">
        <v>18.72</v>
      </c>
      <c r="L63" s="112">
        <v>300</v>
      </c>
      <c r="M63" s="113" t="s">
        <v>48</v>
      </c>
      <c r="N63" s="114"/>
    </row>
    <row r="64" spans="1:14" ht="15.75" customHeight="1" x14ac:dyDescent="0.25">
      <c r="A64" s="367"/>
      <c r="B64" s="368"/>
      <c r="C64" s="368"/>
      <c r="D64" s="109" t="s">
        <v>21</v>
      </c>
      <c r="E64" s="110">
        <v>5.0000000000000001E-3</v>
      </c>
      <c r="F64" s="110">
        <v>4.0000000000000001E-3</v>
      </c>
      <c r="G64" s="42">
        <v>30</v>
      </c>
      <c r="H64" s="81">
        <f t="shared" si="4"/>
        <v>0.15</v>
      </c>
      <c r="I64" s="111"/>
      <c r="J64" s="112"/>
      <c r="K64" s="113"/>
      <c r="L64" s="112"/>
      <c r="M64" s="113"/>
      <c r="N64" s="114"/>
    </row>
    <row r="65" spans="1:14" ht="17.25" customHeight="1" x14ac:dyDescent="0.25">
      <c r="A65" s="367"/>
      <c r="B65" s="368"/>
      <c r="C65" s="368"/>
      <c r="D65" s="109" t="s">
        <v>24</v>
      </c>
      <c r="E65" s="110">
        <v>5.0000000000000001E-3</v>
      </c>
      <c r="F65" s="110">
        <v>5.0000000000000001E-3</v>
      </c>
      <c r="G65" s="42">
        <v>300</v>
      </c>
      <c r="H65" s="81">
        <f t="shared" si="4"/>
        <v>1.5</v>
      </c>
      <c r="I65" s="111"/>
      <c r="J65" s="112"/>
      <c r="K65" s="113"/>
      <c r="L65" s="112"/>
      <c r="M65" s="113"/>
      <c r="N65" s="114"/>
    </row>
    <row r="66" spans="1:14" ht="15.75" customHeight="1" x14ac:dyDescent="0.25">
      <c r="A66" s="367"/>
      <c r="B66" s="368"/>
      <c r="C66" s="368"/>
      <c r="D66" s="109" t="s">
        <v>23</v>
      </c>
      <c r="E66" s="110">
        <v>8.0000000000000002E-3</v>
      </c>
      <c r="F66" s="110">
        <v>8.0000000000000002E-3</v>
      </c>
      <c r="G66" s="42">
        <v>170</v>
      </c>
      <c r="H66" s="81">
        <f t="shared" si="4"/>
        <v>1.36</v>
      </c>
      <c r="I66" s="111"/>
      <c r="J66" s="112"/>
      <c r="K66" s="113"/>
      <c r="L66" s="112"/>
      <c r="M66" s="113"/>
      <c r="N66" s="114"/>
    </row>
    <row r="67" spans="1:14" ht="16.5" customHeight="1" x14ac:dyDescent="0.25">
      <c r="A67" s="367"/>
      <c r="B67" s="368"/>
      <c r="C67" s="368"/>
      <c r="D67" s="109" t="s">
        <v>46</v>
      </c>
      <c r="E67" s="110">
        <v>5.0000000000000001E-3</v>
      </c>
      <c r="F67" s="110">
        <v>4.0000000000000001E-3</v>
      </c>
      <c r="G67" s="42">
        <v>35</v>
      </c>
      <c r="H67" s="81">
        <f t="shared" si="4"/>
        <v>0.17500000000000002</v>
      </c>
      <c r="I67" s="111"/>
      <c r="J67" s="112"/>
      <c r="K67" s="113"/>
      <c r="L67" s="112"/>
      <c r="M67" s="113"/>
      <c r="N67" s="114"/>
    </row>
    <row r="68" spans="1:14" ht="15" customHeight="1" x14ac:dyDescent="0.25">
      <c r="A68" s="367"/>
      <c r="B68" s="368"/>
      <c r="C68" s="368"/>
      <c r="D68" s="109" t="s">
        <v>52</v>
      </c>
      <c r="E68" s="110">
        <v>2E-3</v>
      </c>
      <c r="F68" s="110">
        <v>2E-3</v>
      </c>
      <c r="G68" s="42">
        <v>20</v>
      </c>
      <c r="H68" s="81">
        <f t="shared" si="4"/>
        <v>0.04</v>
      </c>
      <c r="I68" s="111"/>
      <c r="J68" s="112"/>
      <c r="K68" s="113"/>
      <c r="L68" s="112"/>
      <c r="M68" s="113"/>
      <c r="N68" s="114"/>
    </row>
    <row r="69" spans="1:14" ht="19.5" customHeight="1" thickBot="1" x14ac:dyDescent="0.3">
      <c r="A69" s="367"/>
      <c r="B69" s="368"/>
      <c r="C69" s="368"/>
      <c r="D69" s="259" t="s">
        <v>47</v>
      </c>
      <c r="E69" s="115">
        <v>2E-3</v>
      </c>
      <c r="F69" s="115">
        <v>2E-3</v>
      </c>
      <c r="G69" s="44">
        <v>34</v>
      </c>
      <c r="H69" s="78">
        <f t="shared" si="4"/>
        <v>6.8000000000000005E-2</v>
      </c>
      <c r="I69" s="111"/>
      <c r="J69" s="112"/>
      <c r="K69" s="113"/>
      <c r="L69" s="112"/>
      <c r="M69" s="113"/>
      <c r="N69" s="114"/>
    </row>
    <row r="70" spans="1:14" ht="28.5" customHeight="1" thickBot="1" x14ac:dyDescent="0.3">
      <c r="A70" s="73">
        <v>2</v>
      </c>
      <c r="B70" s="291" t="s">
        <v>112</v>
      </c>
      <c r="C70" s="147">
        <v>60</v>
      </c>
      <c r="D70" s="148" t="s">
        <v>111</v>
      </c>
      <c r="E70" s="288">
        <v>0.06</v>
      </c>
      <c r="F70" s="292">
        <v>0.06</v>
      </c>
      <c r="G70" s="12">
        <v>120</v>
      </c>
      <c r="H70" s="209">
        <f t="shared" si="4"/>
        <v>7.1999999999999993</v>
      </c>
      <c r="I70" s="73">
        <v>0.64</v>
      </c>
      <c r="J70" s="73">
        <v>0.08</v>
      </c>
      <c r="K70" s="73">
        <v>2.2400000000000002</v>
      </c>
      <c r="L70" s="73">
        <v>12</v>
      </c>
      <c r="M70" s="73"/>
      <c r="N70" s="73"/>
    </row>
    <row r="71" spans="1:14" ht="19.5" customHeight="1" thickBot="1" x14ac:dyDescent="0.3">
      <c r="A71" s="73">
        <v>3</v>
      </c>
      <c r="B71" s="197" t="s">
        <v>94</v>
      </c>
      <c r="C71" s="198">
        <v>60</v>
      </c>
      <c r="D71" s="120" t="s">
        <v>29</v>
      </c>
      <c r="E71" s="121">
        <v>0.06</v>
      </c>
      <c r="F71" s="121">
        <v>0.06</v>
      </c>
      <c r="G71" s="12">
        <v>58</v>
      </c>
      <c r="H71" s="13">
        <f>G71*E71</f>
        <v>3.48</v>
      </c>
      <c r="I71" s="73">
        <v>6.42</v>
      </c>
      <c r="J71" s="73">
        <v>2.7</v>
      </c>
      <c r="K71" s="73">
        <v>26.1</v>
      </c>
      <c r="L71" s="73">
        <v>164.4</v>
      </c>
      <c r="M71" s="73" t="s">
        <v>82</v>
      </c>
      <c r="N71" s="122"/>
    </row>
    <row r="72" spans="1:14" ht="15.75" customHeight="1" thickBot="1" x14ac:dyDescent="0.3">
      <c r="A72" s="252">
        <v>4</v>
      </c>
      <c r="B72" s="254" t="s">
        <v>50</v>
      </c>
      <c r="C72" s="254" t="s">
        <v>62</v>
      </c>
      <c r="D72" s="159" t="s">
        <v>49</v>
      </c>
      <c r="E72" s="214">
        <v>1E-3</v>
      </c>
      <c r="F72" s="214">
        <v>1E-3</v>
      </c>
      <c r="G72" s="135">
        <v>800</v>
      </c>
      <c r="H72" s="156">
        <f t="shared" ref="H72" si="5">G72*E72</f>
        <v>0.8</v>
      </c>
      <c r="I72" s="73">
        <v>0.2</v>
      </c>
      <c r="J72" s="73">
        <v>0</v>
      </c>
      <c r="K72" s="217">
        <v>14</v>
      </c>
      <c r="L72" s="73">
        <v>56</v>
      </c>
      <c r="M72" s="73" t="s">
        <v>81</v>
      </c>
      <c r="N72" s="113"/>
    </row>
    <row r="73" spans="1:14" ht="16.5" customHeight="1" thickBot="1" x14ac:dyDescent="0.3">
      <c r="A73" s="253"/>
      <c r="B73" s="255"/>
      <c r="C73" s="255"/>
      <c r="D73" s="259" t="s">
        <v>57</v>
      </c>
      <c r="E73" s="115">
        <v>0.01</v>
      </c>
      <c r="F73" s="115">
        <v>0.01</v>
      </c>
      <c r="G73" s="44">
        <v>75</v>
      </c>
      <c r="H73" s="78">
        <f t="shared" si="4"/>
        <v>0.75</v>
      </c>
      <c r="I73" s="123"/>
      <c r="J73" s="67"/>
      <c r="K73" s="114"/>
      <c r="L73" s="67"/>
      <c r="M73" s="114"/>
      <c r="N73" s="113"/>
    </row>
    <row r="74" spans="1:14" ht="15.75" thickBot="1" x14ac:dyDescent="0.3">
      <c r="A74" s="256"/>
      <c r="B74" s="256" t="s">
        <v>69</v>
      </c>
      <c r="C74" s="218"/>
      <c r="D74" s="262"/>
      <c r="E74" s="121"/>
      <c r="F74" s="121"/>
      <c r="G74" s="12"/>
      <c r="H74" s="209">
        <f>SUM(H61:H73)</f>
        <v>89.323000000000008</v>
      </c>
      <c r="I74" s="260">
        <f>SUM(I61:I73)</f>
        <v>19.5</v>
      </c>
      <c r="J74" s="260">
        <f t="shared" ref="J74:K74" si="6">SUM(J61:J73)</f>
        <v>23.38</v>
      </c>
      <c r="K74" s="260">
        <f t="shared" si="6"/>
        <v>61.06</v>
      </c>
      <c r="L74" s="261">
        <f>SUM(L61:L73)</f>
        <v>532.4</v>
      </c>
      <c r="M74" s="122"/>
      <c r="N74" s="122"/>
    </row>
    <row r="75" spans="1:14" ht="1.5" customHeight="1" thickBot="1" x14ac:dyDescent="0.3">
      <c r="A75" s="348" t="s">
        <v>26</v>
      </c>
      <c r="B75" s="360"/>
      <c r="C75" s="360"/>
      <c r="D75" s="349"/>
      <c r="E75" s="349"/>
      <c r="F75" s="349"/>
      <c r="G75" s="370"/>
      <c r="H75" s="99">
        <f>SUM(H61:H74)</f>
        <v>178.64600000000002</v>
      </c>
      <c r="I75" s="124">
        <f>SUM(I61:I74)</f>
        <v>39</v>
      </c>
      <c r="J75" s="125">
        <f>SUM(J61:J74)</f>
        <v>46.76</v>
      </c>
      <c r="K75" s="124">
        <f>SUM(K61:K74)</f>
        <v>122.12</v>
      </c>
      <c r="L75" s="126">
        <f>SUM(L61:L74)</f>
        <v>1064.8</v>
      </c>
      <c r="M75" s="101"/>
      <c r="N75" s="102"/>
    </row>
    <row r="76" spans="1:14" hidden="1" x14ac:dyDescent="0.25"/>
    <row r="77" spans="1:14" ht="13.5" hidden="1" customHeight="1" thickBot="1" x14ac:dyDescent="0.3"/>
    <row r="78" spans="1:14" hidden="1" x14ac:dyDescent="0.25"/>
    <row r="79" spans="1:14" ht="4.5" hidden="1" customHeight="1" thickBot="1" x14ac:dyDescent="0.3"/>
    <row r="80" spans="1:14" hidden="1" x14ac:dyDescent="0.25"/>
    <row r="81" spans="1:14" hidden="1" x14ac:dyDescent="0.25"/>
    <row r="90" spans="1:14" ht="15.75" thickBot="1" x14ac:dyDescent="0.3"/>
    <row r="91" spans="1:14" ht="15" customHeight="1" x14ac:dyDescent="0.25">
      <c r="A91" s="350" t="s">
        <v>110</v>
      </c>
      <c r="B91" s="351"/>
      <c r="C91" s="351"/>
      <c r="D91" s="351"/>
      <c r="E91" s="351"/>
      <c r="F91" s="351"/>
      <c r="G91" s="351"/>
      <c r="H91" s="351"/>
      <c r="I91" s="351"/>
      <c r="J91" s="351"/>
      <c r="K91" s="351"/>
      <c r="L91" s="351"/>
      <c r="M91" s="351"/>
      <c r="N91" s="352"/>
    </row>
    <row r="92" spans="1:14" ht="54" customHeight="1" x14ac:dyDescent="0.25">
      <c r="A92" s="195" t="s">
        <v>1</v>
      </c>
      <c r="B92" s="192"/>
      <c r="C92" s="192" t="s">
        <v>2</v>
      </c>
      <c r="D92" s="41" t="s">
        <v>3</v>
      </c>
      <c r="E92" s="192" t="s">
        <v>4</v>
      </c>
      <c r="F92" s="192" t="s">
        <v>5</v>
      </c>
      <c r="G92" s="42" t="s">
        <v>6</v>
      </c>
      <c r="H92" s="192" t="s">
        <v>7</v>
      </c>
      <c r="I92" s="192" t="s">
        <v>8</v>
      </c>
      <c r="J92" s="203" t="s">
        <v>9</v>
      </c>
      <c r="K92" s="192" t="s">
        <v>10</v>
      </c>
      <c r="L92" s="192" t="s">
        <v>11</v>
      </c>
      <c r="M92" s="192" t="s">
        <v>12</v>
      </c>
      <c r="N92" s="202" t="s">
        <v>13</v>
      </c>
    </row>
    <row r="93" spans="1:14" ht="15.75" thickBot="1" x14ac:dyDescent="0.3">
      <c r="A93" s="201"/>
      <c r="B93" s="196" t="s">
        <v>14</v>
      </c>
      <c r="C93" s="196" t="s">
        <v>15</v>
      </c>
      <c r="D93" s="43"/>
      <c r="E93" s="196" t="s">
        <v>15</v>
      </c>
      <c r="F93" s="196" t="s">
        <v>15</v>
      </c>
      <c r="G93" s="44" t="s">
        <v>16</v>
      </c>
      <c r="H93" s="196" t="s">
        <v>17</v>
      </c>
      <c r="I93" s="196" t="s">
        <v>15</v>
      </c>
      <c r="J93" s="196" t="s">
        <v>15</v>
      </c>
      <c r="K93" s="196" t="s">
        <v>15</v>
      </c>
      <c r="L93" s="196" t="s">
        <v>15</v>
      </c>
      <c r="M93" s="196"/>
      <c r="N93" s="190"/>
    </row>
    <row r="94" spans="1:14" ht="25.5" customHeight="1" x14ac:dyDescent="0.25">
      <c r="A94" s="316">
        <v>1</v>
      </c>
      <c r="B94" s="331" t="s">
        <v>113</v>
      </c>
      <c r="C94" s="319">
        <v>90</v>
      </c>
      <c r="D94" s="79" t="s">
        <v>56</v>
      </c>
      <c r="E94" s="194">
        <v>0.16</v>
      </c>
      <c r="F94" s="194">
        <v>0.12</v>
      </c>
      <c r="G94" s="87">
        <v>300</v>
      </c>
      <c r="H94" s="80">
        <f>G94*E94</f>
        <v>48</v>
      </c>
      <c r="I94" s="88"/>
      <c r="J94" s="88"/>
      <c r="K94" s="89"/>
      <c r="L94" s="88"/>
      <c r="M94" s="69"/>
      <c r="N94" s="69" t="s">
        <v>83</v>
      </c>
    </row>
    <row r="95" spans="1:14" x14ac:dyDescent="0.25">
      <c r="A95" s="366"/>
      <c r="B95" s="344"/>
      <c r="C95" s="346"/>
      <c r="D95" s="41" t="s">
        <v>47</v>
      </c>
      <c r="E95" s="281">
        <v>5.0000000000000001E-3</v>
      </c>
      <c r="F95" s="281">
        <v>5.0000000000000001E-3</v>
      </c>
      <c r="G95" s="42">
        <v>34</v>
      </c>
      <c r="H95" s="81">
        <f t="shared" ref="H95:H97" si="7">G95*E95</f>
        <v>0.17</v>
      </c>
      <c r="I95" s="90">
        <v>11.97</v>
      </c>
      <c r="J95" s="90">
        <v>9.6300000000000008</v>
      </c>
      <c r="K95" s="91">
        <v>1.71</v>
      </c>
      <c r="L95" s="90">
        <v>141.84</v>
      </c>
      <c r="M95" s="91" t="s">
        <v>93</v>
      </c>
      <c r="N95" s="92"/>
    </row>
    <row r="96" spans="1:14" x14ac:dyDescent="0.25">
      <c r="A96" s="366"/>
      <c r="B96" s="344"/>
      <c r="C96" s="346"/>
      <c r="D96" s="41" t="s">
        <v>52</v>
      </c>
      <c r="E96" s="281">
        <v>2E-3</v>
      </c>
      <c r="F96" s="281">
        <v>2E-3</v>
      </c>
      <c r="G96" s="42">
        <v>20</v>
      </c>
      <c r="H96" s="81">
        <f t="shared" si="7"/>
        <v>0.04</v>
      </c>
      <c r="I96" s="90"/>
      <c r="J96" s="90"/>
      <c r="K96" s="91"/>
      <c r="L96" s="90"/>
      <c r="M96" s="91"/>
      <c r="N96" s="92"/>
    </row>
    <row r="97" spans="1:14" ht="15.75" thickBot="1" x14ac:dyDescent="0.3">
      <c r="A97" s="366"/>
      <c r="B97" s="344"/>
      <c r="C97" s="346"/>
      <c r="D97" s="41" t="s">
        <v>23</v>
      </c>
      <c r="E97" s="281">
        <v>0.01</v>
      </c>
      <c r="F97" s="281">
        <v>0.01</v>
      </c>
      <c r="G97" s="42">
        <v>170</v>
      </c>
      <c r="H97" s="81">
        <f t="shared" si="7"/>
        <v>1.7</v>
      </c>
      <c r="I97" s="90"/>
      <c r="J97" s="90"/>
      <c r="K97" s="91"/>
      <c r="L97" s="90"/>
      <c r="M97" s="91"/>
      <c r="N97" s="92"/>
    </row>
    <row r="98" spans="1:14" x14ac:dyDescent="0.25">
      <c r="A98" s="316">
        <v>2</v>
      </c>
      <c r="B98" s="331" t="s">
        <v>98</v>
      </c>
      <c r="C98" s="319">
        <v>50</v>
      </c>
      <c r="D98" s="79" t="s">
        <v>23</v>
      </c>
      <c r="E98" s="194">
        <v>3.0000000000000001E-3</v>
      </c>
      <c r="F98" s="194">
        <v>3.0000000000000001E-3</v>
      </c>
      <c r="G98" s="87">
        <v>170</v>
      </c>
      <c r="H98" s="80">
        <f t="shared" ref="H98:H112" si="8">G98*E98</f>
        <v>0.51</v>
      </c>
      <c r="I98" s="88"/>
      <c r="J98" s="88"/>
      <c r="K98" s="89"/>
      <c r="L98" s="88"/>
      <c r="M98" s="89"/>
      <c r="N98" s="93"/>
    </row>
    <row r="99" spans="1:14" x14ac:dyDescent="0.25">
      <c r="A99" s="366"/>
      <c r="B99" s="344"/>
      <c r="C99" s="346"/>
      <c r="D99" s="41" t="s">
        <v>47</v>
      </c>
      <c r="E99" s="192">
        <v>3.0000000000000001E-3</v>
      </c>
      <c r="F99" s="192">
        <v>3.0000000000000001E-3</v>
      </c>
      <c r="G99" s="42">
        <v>34</v>
      </c>
      <c r="H99" s="81">
        <f t="shared" si="8"/>
        <v>0.10200000000000001</v>
      </c>
      <c r="I99" s="90"/>
      <c r="J99" s="90"/>
      <c r="K99" s="91"/>
      <c r="L99" s="90"/>
      <c r="M99" s="91"/>
      <c r="N99" s="92"/>
    </row>
    <row r="100" spans="1:14" x14ac:dyDescent="0.25">
      <c r="A100" s="366"/>
      <c r="B100" s="344"/>
      <c r="C100" s="346"/>
      <c r="D100" s="41" t="s">
        <v>24</v>
      </c>
      <c r="E100" s="192">
        <v>3.0000000000000001E-3</v>
      </c>
      <c r="F100" s="192">
        <v>3.0000000000000001E-3</v>
      </c>
      <c r="G100" s="42">
        <v>300</v>
      </c>
      <c r="H100" s="81">
        <f t="shared" si="8"/>
        <v>0.9</v>
      </c>
      <c r="I100" s="90">
        <v>4.95</v>
      </c>
      <c r="J100" s="90">
        <v>2.5</v>
      </c>
      <c r="K100" s="91">
        <v>5</v>
      </c>
      <c r="L100" s="90">
        <v>61.55</v>
      </c>
      <c r="M100" s="91" t="s">
        <v>99</v>
      </c>
      <c r="N100" s="92"/>
    </row>
    <row r="101" spans="1:14" x14ac:dyDescent="0.25">
      <c r="A101" s="366"/>
      <c r="B101" s="344"/>
      <c r="C101" s="346"/>
      <c r="D101" s="41" t="s">
        <v>46</v>
      </c>
      <c r="E101" s="192">
        <v>3.0000000000000001E-3</v>
      </c>
      <c r="F101" s="192">
        <v>3.0000000000000001E-3</v>
      </c>
      <c r="G101" s="42">
        <v>35</v>
      </c>
      <c r="H101" s="81">
        <f t="shared" si="8"/>
        <v>0.105</v>
      </c>
      <c r="I101" s="90"/>
      <c r="J101" s="90"/>
      <c r="K101" s="91"/>
      <c r="L101" s="90"/>
      <c r="M101" s="91"/>
      <c r="N101" s="92"/>
    </row>
    <row r="102" spans="1:14" x14ac:dyDescent="0.25">
      <c r="A102" s="366"/>
      <c r="B102" s="344"/>
      <c r="C102" s="346"/>
      <c r="D102" s="43" t="s">
        <v>21</v>
      </c>
      <c r="E102" s="196">
        <v>5.0000000000000001E-3</v>
      </c>
      <c r="F102" s="196">
        <v>4.0000000000000001E-3</v>
      </c>
      <c r="G102" s="44">
        <v>30</v>
      </c>
      <c r="H102" s="78">
        <f t="shared" si="8"/>
        <v>0.15</v>
      </c>
      <c r="I102" s="90"/>
      <c r="J102" s="90"/>
      <c r="K102" s="91"/>
      <c r="L102" s="90"/>
      <c r="M102" s="91"/>
      <c r="N102" s="92"/>
    </row>
    <row r="103" spans="1:14" x14ac:dyDescent="0.25">
      <c r="A103" s="366"/>
      <c r="B103" s="344"/>
      <c r="C103" s="346"/>
      <c r="D103" s="43" t="s">
        <v>41</v>
      </c>
      <c r="E103" s="196">
        <v>1E-3</v>
      </c>
      <c r="F103" s="196">
        <v>1E-3</v>
      </c>
      <c r="G103" s="44">
        <v>75</v>
      </c>
      <c r="H103" s="78">
        <f t="shared" si="8"/>
        <v>7.4999999999999997E-2</v>
      </c>
      <c r="I103" s="90"/>
      <c r="J103" s="90"/>
      <c r="K103" s="91"/>
      <c r="L103" s="90"/>
      <c r="M103" s="91"/>
      <c r="N103" s="92"/>
    </row>
    <row r="104" spans="1:14" ht="15.75" thickBot="1" x14ac:dyDescent="0.3">
      <c r="A104" s="369"/>
      <c r="B104" s="345"/>
      <c r="C104" s="347"/>
      <c r="D104" s="84" t="s">
        <v>52</v>
      </c>
      <c r="E104" s="200">
        <v>1E-3</v>
      </c>
      <c r="F104" s="200">
        <v>1E-3</v>
      </c>
      <c r="G104" s="117">
        <v>20</v>
      </c>
      <c r="H104" s="85">
        <f t="shared" si="8"/>
        <v>0.02</v>
      </c>
      <c r="I104" s="100"/>
      <c r="J104" s="100"/>
      <c r="K104" s="101"/>
      <c r="L104" s="100"/>
      <c r="M104" s="101"/>
      <c r="N104" s="102"/>
    </row>
    <row r="105" spans="1:14" ht="15" customHeight="1" x14ac:dyDescent="0.25">
      <c r="A105" s="316">
        <v>3</v>
      </c>
      <c r="B105" s="371" t="s">
        <v>66</v>
      </c>
      <c r="C105" s="316">
        <v>150</v>
      </c>
      <c r="D105" s="79" t="s">
        <v>45</v>
      </c>
      <c r="E105" s="194">
        <v>0.18</v>
      </c>
      <c r="F105" s="194">
        <v>0.18</v>
      </c>
      <c r="G105" s="87">
        <v>35</v>
      </c>
      <c r="H105" s="80">
        <f t="shared" si="8"/>
        <v>6.3</v>
      </c>
      <c r="I105" s="88"/>
      <c r="J105" s="88"/>
      <c r="K105" s="89"/>
      <c r="L105" s="88"/>
      <c r="M105" s="89"/>
      <c r="N105" s="93"/>
    </row>
    <row r="106" spans="1:14" x14ac:dyDescent="0.25">
      <c r="A106" s="317"/>
      <c r="B106" s="372"/>
      <c r="C106" s="317"/>
      <c r="D106" s="41" t="s">
        <v>53</v>
      </c>
      <c r="E106" s="192">
        <v>5.0000000000000001E-3</v>
      </c>
      <c r="F106" s="192">
        <v>5.0000000000000001E-3</v>
      </c>
      <c r="G106" s="42">
        <v>805</v>
      </c>
      <c r="H106" s="81">
        <f t="shared" si="8"/>
        <v>4.0250000000000004</v>
      </c>
      <c r="I106" s="90">
        <v>3.15</v>
      </c>
      <c r="J106" s="90">
        <v>6.9</v>
      </c>
      <c r="K106" s="91">
        <v>12.75</v>
      </c>
      <c r="L106" s="90">
        <v>122.55</v>
      </c>
      <c r="M106" s="92" t="s">
        <v>95</v>
      </c>
      <c r="N106" s="92"/>
    </row>
    <row r="107" spans="1:14" x14ac:dyDescent="0.25">
      <c r="A107" s="317"/>
      <c r="B107" s="372"/>
      <c r="C107" s="317"/>
      <c r="D107" s="43" t="s">
        <v>20</v>
      </c>
      <c r="E107" s="284">
        <v>0.04</v>
      </c>
      <c r="F107" s="284">
        <v>0.04</v>
      </c>
      <c r="G107" s="44">
        <v>88</v>
      </c>
      <c r="H107" s="78">
        <f t="shared" si="8"/>
        <v>3.52</v>
      </c>
      <c r="I107" s="90"/>
      <c r="J107" s="90"/>
      <c r="K107" s="91"/>
      <c r="L107" s="90"/>
      <c r="M107" s="92"/>
      <c r="N107" s="92"/>
    </row>
    <row r="108" spans="1:14" ht="15.75" thickBot="1" x14ac:dyDescent="0.3">
      <c r="A108" s="318"/>
      <c r="B108" s="373"/>
      <c r="C108" s="318"/>
      <c r="D108" s="84" t="s">
        <v>52</v>
      </c>
      <c r="E108" s="200">
        <v>2E-3</v>
      </c>
      <c r="F108" s="200">
        <v>2E-3</v>
      </c>
      <c r="G108" s="117">
        <v>20</v>
      </c>
      <c r="H108" s="85">
        <f t="shared" si="8"/>
        <v>0.04</v>
      </c>
      <c r="I108" s="100"/>
      <c r="J108" s="100"/>
      <c r="K108" s="101"/>
      <c r="L108" s="100"/>
      <c r="M108" s="101"/>
      <c r="N108" s="102"/>
    </row>
    <row r="109" spans="1:14" ht="21.75" customHeight="1" thickBot="1" x14ac:dyDescent="0.3">
      <c r="A109" s="276">
        <v>4</v>
      </c>
      <c r="B109" s="279" t="s">
        <v>114</v>
      </c>
      <c r="C109" s="73">
        <v>230</v>
      </c>
      <c r="D109" s="297" t="s">
        <v>115</v>
      </c>
      <c r="E109" s="277">
        <v>0.23</v>
      </c>
      <c r="F109" s="277">
        <v>0.23</v>
      </c>
      <c r="G109" s="138">
        <v>50</v>
      </c>
      <c r="H109" s="99">
        <f t="shared" si="8"/>
        <v>11.5</v>
      </c>
      <c r="I109" s="304">
        <v>9.1999999999999993</v>
      </c>
      <c r="J109" s="304">
        <v>9.1999999999999993</v>
      </c>
      <c r="K109" s="305">
        <v>22.54</v>
      </c>
      <c r="L109" s="304">
        <v>108.1</v>
      </c>
      <c r="M109" s="305"/>
      <c r="N109" s="158"/>
    </row>
    <row r="110" spans="1:14" ht="21" customHeight="1" thickBot="1" x14ac:dyDescent="0.3">
      <c r="A110" s="178">
        <v>5</v>
      </c>
      <c r="B110" s="179" t="s">
        <v>29</v>
      </c>
      <c r="C110" s="179">
        <v>60</v>
      </c>
      <c r="D110" s="154" t="s">
        <v>29</v>
      </c>
      <c r="E110" s="179">
        <v>0.06</v>
      </c>
      <c r="F110" s="179">
        <v>0.06</v>
      </c>
      <c r="G110" s="138">
        <v>58</v>
      </c>
      <c r="H110" s="99">
        <f t="shared" si="8"/>
        <v>3.48</v>
      </c>
      <c r="I110" s="206">
        <v>6.42</v>
      </c>
      <c r="J110" s="206">
        <v>2.7</v>
      </c>
      <c r="K110" s="206">
        <v>26.1</v>
      </c>
      <c r="L110" s="206">
        <v>164.4</v>
      </c>
      <c r="M110" s="206" t="s">
        <v>82</v>
      </c>
      <c r="N110" s="92"/>
    </row>
    <row r="111" spans="1:14" ht="15.75" thickBot="1" x14ac:dyDescent="0.3">
      <c r="A111" s="316">
        <v>6</v>
      </c>
      <c r="B111" s="319" t="s">
        <v>50</v>
      </c>
      <c r="C111" s="371" t="s">
        <v>30</v>
      </c>
      <c r="D111" s="159" t="s">
        <v>49</v>
      </c>
      <c r="E111" s="172">
        <v>1E-3</v>
      </c>
      <c r="F111" s="172">
        <v>1E-3</v>
      </c>
      <c r="G111" s="135">
        <v>800</v>
      </c>
      <c r="H111" s="156">
        <f t="shared" si="8"/>
        <v>0.8</v>
      </c>
      <c r="I111" s="88"/>
      <c r="J111" s="88"/>
      <c r="K111" s="89"/>
      <c r="L111" s="88"/>
      <c r="M111" s="89"/>
      <c r="N111" s="93"/>
    </row>
    <row r="112" spans="1:14" ht="15.75" thickBot="1" x14ac:dyDescent="0.3">
      <c r="A112" s="317"/>
      <c r="B112" s="320"/>
      <c r="C112" s="372"/>
      <c r="D112" s="157" t="s">
        <v>41</v>
      </c>
      <c r="E112" s="198">
        <v>1.4999999999999999E-2</v>
      </c>
      <c r="F112" s="198">
        <v>1.4999999999999999E-2</v>
      </c>
      <c r="G112" s="12">
        <v>75</v>
      </c>
      <c r="H112" s="13">
        <f t="shared" si="8"/>
        <v>1.125</v>
      </c>
      <c r="I112" s="73">
        <v>0.2</v>
      </c>
      <c r="J112" s="73">
        <v>0</v>
      </c>
      <c r="K112" s="182">
        <v>14</v>
      </c>
      <c r="L112" s="73">
        <v>56</v>
      </c>
      <c r="M112" s="183" t="s">
        <v>81</v>
      </c>
      <c r="N112" s="166"/>
    </row>
    <row r="113" spans="1:14" x14ac:dyDescent="0.25">
      <c r="A113" s="374"/>
      <c r="B113" s="375"/>
      <c r="C113" s="375"/>
      <c r="D113" s="96"/>
      <c r="E113" s="187"/>
      <c r="F113" s="187"/>
      <c r="G113" s="97"/>
      <c r="H113" s="98"/>
      <c r="I113" s="90"/>
      <c r="J113" s="90"/>
      <c r="K113" s="91"/>
      <c r="L113" s="90"/>
      <c r="M113" s="91"/>
      <c r="N113" s="92"/>
    </row>
    <row r="114" spans="1:14" ht="15.75" customHeight="1" thickBot="1" x14ac:dyDescent="0.3">
      <c r="A114" s="376" t="s">
        <v>26</v>
      </c>
      <c r="B114" s="377"/>
      <c r="C114" s="377"/>
      <c r="D114" s="377"/>
      <c r="E114" s="377"/>
      <c r="F114" s="377"/>
      <c r="G114" s="378"/>
      <c r="H114" s="99">
        <f>SUM(H94:H113)</f>
        <v>82.561999999999998</v>
      </c>
      <c r="I114" s="100">
        <f>SUM(I94:I113)</f>
        <v>35.89</v>
      </c>
      <c r="J114" s="100">
        <f>SUM(J94:J113)</f>
        <v>30.93</v>
      </c>
      <c r="K114" s="101">
        <f>SUM(K94:K113)</f>
        <v>82.1</v>
      </c>
      <c r="L114" s="100">
        <f>SUM(L94:L113)</f>
        <v>654.43999999999994</v>
      </c>
      <c r="M114" s="101"/>
      <c r="N114" s="102"/>
    </row>
    <row r="115" spans="1:14" ht="15.75" customHeight="1" x14ac:dyDescent="0.25">
      <c r="A115" s="4"/>
      <c r="B115" s="4"/>
      <c r="C115" s="4"/>
      <c r="D115" s="4"/>
      <c r="E115" s="4"/>
      <c r="F115" s="4"/>
      <c r="G115" s="4"/>
      <c r="H115" s="151"/>
      <c r="I115" s="165"/>
      <c r="J115" s="165"/>
      <c r="K115" s="165"/>
      <c r="L115" s="165"/>
      <c r="M115" s="165"/>
      <c r="N115" s="155"/>
    </row>
    <row r="116" spans="1:14" ht="15.75" customHeight="1" x14ac:dyDescent="0.25">
      <c r="A116" s="4"/>
      <c r="B116" s="4"/>
      <c r="C116" s="4"/>
      <c r="D116" s="4"/>
      <c r="E116" s="4"/>
      <c r="F116" s="4"/>
      <c r="G116" s="4"/>
      <c r="H116" s="151"/>
      <c r="I116" s="165"/>
      <c r="J116" s="165"/>
      <c r="K116" s="165"/>
      <c r="L116" s="165"/>
      <c r="M116" s="165"/>
      <c r="N116" s="155"/>
    </row>
    <row r="117" spans="1:14" ht="15.75" customHeight="1" x14ac:dyDescent="0.25">
      <c r="A117" s="4"/>
      <c r="B117" s="4"/>
      <c r="C117" s="4"/>
      <c r="D117" s="4"/>
      <c r="E117" s="4"/>
      <c r="F117" s="4"/>
      <c r="G117" s="4"/>
      <c r="H117" s="151"/>
      <c r="I117" s="165"/>
      <c r="J117" s="165"/>
      <c r="K117" s="165"/>
      <c r="L117" s="165"/>
      <c r="M117" s="165"/>
      <c r="N117" s="155"/>
    </row>
    <row r="118" spans="1:14" ht="17.25" customHeight="1" thickBot="1" x14ac:dyDescent="0.3">
      <c r="A118"/>
      <c r="B118"/>
      <c r="C118"/>
      <c r="D118"/>
      <c r="E118"/>
      <c r="F118"/>
      <c r="G118"/>
      <c r="H118"/>
    </row>
    <row r="119" spans="1:14" ht="20.25" customHeight="1" x14ac:dyDescent="0.25">
      <c r="A119" s="350" t="s">
        <v>32</v>
      </c>
      <c r="B119" s="351"/>
      <c r="C119" s="351"/>
      <c r="D119" s="351"/>
      <c r="E119" s="351"/>
      <c r="F119" s="351"/>
      <c r="G119" s="351"/>
      <c r="H119" s="351"/>
      <c r="I119" s="351"/>
      <c r="J119" s="351"/>
      <c r="K119" s="351"/>
      <c r="L119" s="351"/>
      <c r="M119" s="351"/>
      <c r="N119" s="352"/>
    </row>
    <row r="120" spans="1:14" ht="54" customHeight="1" x14ac:dyDescent="0.25">
      <c r="A120" s="195" t="s">
        <v>1</v>
      </c>
      <c r="B120" s="192"/>
      <c r="C120" s="192" t="s">
        <v>2</v>
      </c>
      <c r="D120" s="41" t="s">
        <v>3</v>
      </c>
      <c r="E120" s="192" t="s">
        <v>4</v>
      </c>
      <c r="F120" s="192" t="s">
        <v>5</v>
      </c>
      <c r="G120" s="42" t="s">
        <v>6</v>
      </c>
      <c r="H120" s="192" t="s">
        <v>7</v>
      </c>
      <c r="I120" s="192" t="s">
        <v>8</v>
      </c>
      <c r="J120" s="203" t="s">
        <v>9</v>
      </c>
      <c r="K120" s="192" t="s">
        <v>10</v>
      </c>
      <c r="L120" s="192" t="s">
        <v>11</v>
      </c>
      <c r="M120" s="192" t="s">
        <v>12</v>
      </c>
      <c r="N120" s="202" t="s">
        <v>13</v>
      </c>
    </row>
    <row r="121" spans="1:14" ht="15.75" thickBot="1" x14ac:dyDescent="0.3">
      <c r="A121" s="201"/>
      <c r="B121" s="196" t="s">
        <v>14</v>
      </c>
      <c r="C121" s="196" t="s">
        <v>15</v>
      </c>
      <c r="D121" s="43"/>
      <c r="E121" s="196" t="s">
        <v>15</v>
      </c>
      <c r="F121" s="196" t="s">
        <v>15</v>
      </c>
      <c r="G121" s="44" t="s">
        <v>16</v>
      </c>
      <c r="H121" s="196" t="s">
        <v>17</v>
      </c>
      <c r="I121" s="196" t="s">
        <v>15</v>
      </c>
      <c r="J121" s="196" t="s">
        <v>15</v>
      </c>
      <c r="K121" s="196" t="s">
        <v>15</v>
      </c>
      <c r="L121" s="196" t="s">
        <v>15</v>
      </c>
      <c r="M121" s="196"/>
      <c r="N121" s="190"/>
    </row>
    <row r="122" spans="1:14" ht="21" customHeight="1" x14ac:dyDescent="0.25">
      <c r="A122" s="316">
        <v>1</v>
      </c>
      <c r="B122" s="331" t="s">
        <v>106</v>
      </c>
      <c r="C122" s="319">
        <v>90</v>
      </c>
      <c r="D122" s="79" t="s">
        <v>43</v>
      </c>
      <c r="E122" s="194">
        <v>0.09</v>
      </c>
      <c r="F122" s="104">
        <v>0.08</v>
      </c>
      <c r="G122" s="87">
        <v>490</v>
      </c>
      <c r="H122" s="80">
        <f>G122*E122</f>
        <v>44.1</v>
      </c>
      <c r="I122" s="127"/>
      <c r="J122" s="128"/>
      <c r="K122" s="127"/>
      <c r="L122" s="127"/>
      <c r="M122" s="69"/>
      <c r="N122" s="69" t="s">
        <v>83</v>
      </c>
    </row>
    <row r="123" spans="1:14" x14ac:dyDescent="0.25">
      <c r="A123" s="366"/>
      <c r="B123" s="344"/>
      <c r="C123" s="346"/>
      <c r="D123" s="41" t="s">
        <v>61</v>
      </c>
      <c r="E123" s="192">
        <v>3.0000000000000001E-3</v>
      </c>
      <c r="F123" s="192">
        <v>3.0000000000000001E-3</v>
      </c>
      <c r="G123" s="42">
        <v>20</v>
      </c>
      <c r="H123" s="81">
        <f t="shared" ref="H123:H139" si="9">G123*E123</f>
        <v>0.06</v>
      </c>
      <c r="I123" s="94"/>
      <c r="J123" s="95"/>
      <c r="K123" s="94"/>
      <c r="L123" s="94"/>
      <c r="M123" s="92"/>
      <c r="N123" s="92"/>
    </row>
    <row r="124" spans="1:14" x14ac:dyDescent="0.25">
      <c r="A124" s="366"/>
      <c r="B124" s="344"/>
      <c r="C124" s="346"/>
      <c r="D124" s="41" t="s">
        <v>21</v>
      </c>
      <c r="E124" s="192">
        <v>5.0000000000000001E-3</v>
      </c>
      <c r="F124" s="192">
        <v>5.0000000000000001E-3</v>
      </c>
      <c r="G124" s="42">
        <v>30</v>
      </c>
      <c r="H124" s="81">
        <f t="shared" si="9"/>
        <v>0.15</v>
      </c>
      <c r="I124" s="111">
        <v>19.8</v>
      </c>
      <c r="J124" s="112">
        <v>11.34</v>
      </c>
      <c r="K124" s="113">
        <v>5.29</v>
      </c>
      <c r="L124" s="112">
        <v>201</v>
      </c>
      <c r="M124" s="113" t="s">
        <v>84</v>
      </c>
      <c r="N124" s="92"/>
    </row>
    <row r="125" spans="1:14" x14ac:dyDescent="0.25">
      <c r="A125" s="366"/>
      <c r="B125" s="344"/>
      <c r="C125" s="346"/>
      <c r="D125" s="41" t="s">
        <v>87</v>
      </c>
      <c r="E125" s="192">
        <v>5.0000000000000001E-3</v>
      </c>
      <c r="F125" s="192">
        <v>4.0000000000000001E-3</v>
      </c>
      <c r="G125" s="42">
        <v>150</v>
      </c>
      <c r="H125" s="81">
        <f t="shared" si="9"/>
        <v>0.75</v>
      </c>
      <c r="I125" s="94"/>
      <c r="J125" s="95"/>
      <c r="K125" s="94"/>
      <c r="L125" s="94"/>
      <c r="M125" s="92"/>
      <c r="N125" s="92"/>
    </row>
    <row r="126" spans="1:14" x14ac:dyDescent="0.25">
      <c r="A126" s="366"/>
      <c r="B126" s="344"/>
      <c r="C126" s="346"/>
      <c r="D126" s="41" t="s">
        <v>23</v>
      </c>
      <c r="E126" s="192">
        <v>5.0000000000000001E-3</v>
      </c>
      <c r="F126" s="192">
        <v>5.0000000000000001E-3</v>
      </c>
      <c r="G126" s="42">
        <v>170</v>
      </c>
      <c r="H126" s="81">
        <f t="shared" si="9"/>
        <v>0.85</v>
      </c>
      <c r="I126" s="94"/>
      <c r="J126" s="95"/>
      <c r="K126" s="94"/>
      <c r="L126" s="94"/>
      <c r="M126" s="92"/>
      <c r="N126" s="92"/>
    </row>
    <row r="127" spans="1:14" ht="15.75" thickBot="1" x14ac:dyDescent="0.3">
      <c r="A127" s="369"/>
      <c r="B127" s="345"/>
      <c r="C127" s="347"/>
      <c r="D127" s="43" t="s">
        <v>29</v>
      </c>
      <c r="E127" s="196">
        <v>0.01</v>
      </c>
      <c r="F127" s="196">
        <v>0.01</v>
      </c>
      <c r="G127" s="44">
        <v>58</v>
      </c>
      <c r="H127" s="78">
        <f t="shared" si="9"/>
        <v>0.57999999999999996</v>
      </c>
      <c r="I127" s="94"/>
      <c r="J127" s="95"/>
      <c r="K127" s="94"/>
      <c r="L127" s="94"/>
      <c r="M127" s="92"/>
      <c r="N127" s="92"/>
    </row>
    <row r="128" spans="1:14" x14ac:dyDescent="0.25">
      <c r="A128" s="316">
        <v>2</v>
      </c>
      <c r="B128" s="331" t="s">
        <v>101</v>
      </c>
      <c r="C128" s="319">
        <v>50</v>
      </c>
      <c r="D128" s="79" t="s">
        <v>54</v>
      </c>
      <c r="E128" s="194">
        <v>0.01</v>
      </c>
      <c r="F128" s="194">
        <v>0.01</v>
      </c>
      <c r="G128" s="87">
        <v>278</v>
      </c>
      <c r="H128" s="80">
        <f t="shared" si="9"/>
        <v>2.7800000000000002</v>
      </c>
      <c r="I128" s="127"/>
      <c r="J128" s="128"/>
      <c r="K128" s="127"/>
      <c r="L128" s="127"/>
      <c r="M128" s="93"/>
      <c r="N128" s="93"/>
    </row>
    <row r="129" spans="1:14" x14ac:dyDescent="0.25">
      <c r="A129" s="366"/>
      <c r="B129" s="344"/>
      <c r="C129" s="346"/>
      <c r="D129" s="43" t="s">
        <v>47</v>
      </c>
      <c r="E129" s="196">
        <v>3.0000000000000001E-3</v>
      </c>
      <c r="F129" s="196">
        <v>3.0000000000000001E-3</v>
      </c>
      <c r="G129" s="44">
        <v>34</v>
      </c>
      <c r="H129" s="78">
        <f t="shared" si="9"/>
        <v>0.10200000000000001</v>
      </c>
      <c r="I129" s="94">
        <v>1</v>
      </c>
      <c r="J129" s="95">
        <v>2.85</v>
      </c>
      <c r="K129" s="94">
        <v>2.6</v>
      </c>
      <c r="L129" s="94">
        <v>39</v>
      </c>
      <c r="M129" s="92" t="s">
        <v>103</v>
      </c>
      <c r="N129" s="92"/>
    </row>
    <row r="130" spans="1:14" x14ac:dyDescent="0.25">
      <c r="A130" s="366"/>
      <c r="B130" s="344"/>
      <c r="C130" s="346"/>
      <c r="D130" s="41" t="s">
        <v>58</v>
      </c>
      <c r="E130" s="192">
        <v>4.0000000000000001E-3</v>
      </c>
      <c r="F130" s="192">
        <v>4.0000000000000001E-3</v>
      </c>
      <c r="G130" s="42">
        <v>170</v>
      </c>
      <c r="H130" s="167">
        <f t="shared" si="9"/>
        <v>0.68</v>
      </c>
      <c r="I130" s="94"/>
      <c r="J130" s="95"/>
      <c r="K130" s="94"/>
      <c r="L130" s="94"/>
      <c r="M130" s="92"/>
      <c r="N130" s="92"/>
    </row>
    <row r="131" spans="1:14" ht="12.75" customHeight="1" thickBot="1" x14ac:dyDescent="0.3">
      <c r="A131" s="369"/>
      <c r="B131" s="345"/>
      <c r="C131" s="347"/>
      <c r="D131" s="84" t="s">
        <v>61</v>
      </c>
      <c r="E131" s="200">
        <v>3.0000000000000001E-3</v>
      </c>
      <c r="F131" s="200">
        <v>3.0000000000000001E-3</v>
      </c>
      <c r="G131" s="117">
        <v>20</v>
      </c>
      <c r="H131" s="168">
        <f t="shared" si="9"/>
        <v>0.06</v>
      </c>
      <c r="I131" s="129"/>
      <c r="J131" s="130"/>
      <c r="K131" s="129"/>
      <c r="L131" s="129"/>
      <c r="M131" s="102"/>
      <c r="N131" s="102"/>
    </row>
    <row r="132" spans="1:14" ht="18" customHeight="1" x14ac:dyDescent="0.25">
      <c r="A132" s="316">
        <v>3</v>
      </c>
      <c r="B132" s="319" t="s">
        <v>59</v>
      </c>
      <c r="C132" s="319">
        <v>150</v>
      </c>
      <c r="D132" s="79" t="s">
        <v>60</v>
      </c>
      <c r="E132" s="194">
        <v>0.06</v>
      </c>
      <c r="F132" s="194">
        <v>0.06</v>
      </c>
      <c r="G132" s="87">
        <v>45</v>
      </c>
      <c r="H132" s="80">
        <f t="shared" si="9"/>
        <v>2.6999999999999997</v>
      </c>
      <c r="I132" s="127"/>
      <c r="J132" s="128"/>
      <c r="K132" s="127"/>
      <c r="L132" s="127"/>
      <c r="M132" s="93"/>
      <c r="N132" s="93"/>
    </row>
    <row r="133" spans="1:14" ht="15" customHeight="1" x14ac:dyDescent="0.25">
      <c r="A133" s="317"/>
      <c r="B133" s="320"/>
      <c r="C133" s="320"/>
      <c r="D133" s="41" t="s">
        <v>53</v>
      </c>
      <c r="E133" s="192">
        <v>6.0000000000000001E-3</v>
      </c>
      <c r="F133" s="192">
        <v>6.0000000000000001E-3</v>
      </c>
      <c r="G133" s="42">
        <v>805</v>
      </c>
      <c r="H133" s="81">
        <f t="shared" si="9"/>
        <v>4.83</v>
      </c>
      <c r="I133" s="94">
        <v>6</v>
      </c>
      <c r="J133" s="95">
        <v>1.35</v>
      </c>
      <c r="K133" s="94">
        <v>38.200000000000003</v>
      </c>
      <c r="L133" s="94">
        <v>180.3</v>
      </c>
      <c r="M133" s="92" t="s">
        <v>89</v>
      </c>
      <c r="N133" s="92"/>
    </row>
    <row r="134" spans="1:14" ht="15" customHeight="1" thickBot="1" x14ac:dyDescent="0.3">
      <c r="A134" s="318"/>
      <c r="B134" s="321"/>
      <c r="C134" s="321"/>
      <c r="D134" s="43" t="s">
        <v>61</v>
      </c>
      <c r="E134" s="196">
        <v>2E-3</v>
      </c>
      <c r="F134" s="196">
        <v>2E-3</v>
      </c>
      <c r="G134" s="44">
        <v>20</v>
      </c>
      <c r="H134" s="78">
        <f t="shared" si="9"/>
        <v>0.04</v>
      </c>
      <c r="I134" s="94"/>
      <c r="J134" s="95"/>
      <c r="K134" s="94"/>
      <c r="L134" s="94"/>
      <c r="M134" s="92"/>
      <c r="N134" s="92"/>
    </row>
    <row r="135" spans="1:14" ht="25.5" customHeight="1" thickBot="1" x14ac:dyDescent="0.3">
      <c r="A135" s="312">
        <v>4</v>
      </c>
      <c r="B135" s="314" t="s">
        <v>112</v>
      </c>
      <c r="C135" s="147">
        <v>80</v>
      </c>
      <c r="D135" s="148" t="s">
        <v>111</v>
      </c>
      <c r="E135" s="313">
        <v>0.09</v>
      </c>
      <c r="F135" s="315">
        <v>0.08</v>
      </c>
      <c r="G135" s="12">
        <v>120</v>
      </c>
      <c r="H135" s="209">
        <f t="shared" si="9"/>
        <v>10.799999999999999</v>
      </c>
      <c r="I135" s="73">
        <v>0.64</v>
      </c>
      <c r="J135" s="73">
        <v>0.08</v>
      </c>
      <c r="K135" s="73">
        <v>2.2400000000000002</v>
      </c>
      <c r="L135" s="73">
        <v>12</v>
      </c>
      <c r="M135" s="73"/>
      <c r="N135" s="73"/>
    </row>
    <row r="136" spans="1:14" ht="18.75" customHeight="1" thickBot="1" x14ac:dyDescent="0.3">
      <c r="A136" s="197">
        <v>5</v>
      </c>
      <c r="B136" s="198" t="s">
        <v>94</v>
      </c>
      <c r="C136" s="198">
        <v>60</v>
      </c>
      <c r="D136" s="11" t="s">
        <v>29</v>
      </c>
      <c r="E136" s="198">
        <v>0.06</v>
      </c>
      <c r="F136" s="198">
        <v>0.06</v>
      </c>
      <c r="G136" s="12">
        <v>58</v>
      </c>
      <c r="H136" s="13">
        <f t="shared" si="9"/>
        <v>3.48</v>
      </c>
      <c r="I136" s="73">
        <v>6.42</v>
      </c>
      <c r="J136" s="73">
        <v>2.7</v>
      </c>
      <c r="K136" s="73">
        <v>26.1</v>
      </c>
      <c r="L136" s="73">
        <v>164.4</v>
      </c>
      <c r="M136" s="73" t="s">
        <v>82</v>
      </c>
      <c r="N136" s="122"/>
    </row>
    <row r="137" spans="1:14" ht="15.75" thickBot="1" x14ac:dyDescent="0.3">
      <c r="A137" s="316">
        <v>6</v>
      </c>
      <c r="B137" s="319" t="s">
        <v>116</v>
      </c>
      <c r="C137" s="371" t="s">
        <v>62</v>
      </c>
      <c r="D137" s="159" t="s">
        <v>117</v>
      </c>
      <c r="E137" s="172">
        <v>1E-3</v>
      </c>
      <c r="F137" s="172">
        <v>1E-3</v>
      </c>
      <c r="G137" s="135">
        <v>600</v>
      </c>
      <c r="H137" s="156">
        <f t="shared" si="9"/>
        <v>0.6</v>
      </c>
      <c r="I137" s="127"/>
      <c r="J137" s="128"/>
      <c r="K137" s="127"/>
      <c r="L137" s="127"/>
      <c r="M137" s="93"/>
      <c r="N137" s="93"/>
    </row>
    <row r="138" spans="1:14" ht="15.75" thickBot="1" x14ac:dyDescent="0.3">
      <c r="A138" s="317"/>
      <c r="B138" s="320"/>
      <c r="C138" s="372"/>
      <c r="D138" s="157" t="s">
        <v>20</v>
      </c>
      <c r="E138" s="283">
        <v>7.0000000000000007E-2</v>
      </c>
      <c r="F138" s="283">
        <v>7.0000000000000007E-2</v>
      </c>
      <c r="G138" s="12">
        <v>88</v>
      </c>
      <c r="H138" s="209">
        <f t="shared" si="9"/>
        <v>6.16</v>
      </c>
      <c r="I138" s="93"/>
      <c r="J138" s="128"/>
      <c r="K138" s="128"/>
      <c r="L138" s="127"/>
      <c r="M138" s="93"/>
      <c r="N138" s="93"/>
    </row>
    <row r="139" spans="1:14" ht="23.25" customHeight="1" thickBot="1" x14ac:dyDescent="0.3">
      <c r="A139" s="318"/>
      <c r="B139" s="321"/>
      <c r="C139" s="373"/>
      <c r="D139" s="298" t="s">
        <v>41</v>
      </c>
      <c r="E139" s="277">
        <v>1.4999999999999999E-2</v>
      </c>
      <c r="F139" s="277">
        <v>1.4999999999999999E-2</v>
      </c>
      <c r="G139" s="138">
        <v>75</v>
      </c>
      <c r="H139" s="138">
        <f t="shared" si="9"/>
        <v>1.125</v>
      </c>
      <c r="I139" s="191">
        <v>0.2</v>
      </c>
      <c r="J139" s="73">
        <v>0</v>
      </c>
      <c r="K139" s="182">
        <v>14</v>
      </c>
      <c r="L139" s="73">
        <v>56</v>
      </c>
      <c r="M139" s="73" t="s">
        <v>81</v>
      </c>
      <c r="N139" s="158"/>
    </row>
    <row r="140" spans="1:14" ht="19.5" customHeight="1" thickBot="1" x14ac:dyDescent="0.3">
      <c r="A140" s="348" t="s">
        <v>26</v>
      </c>
      <c r="B140" s="349"/>
      <c r="C140" s="349"/>
      <c r="D140" s="360"/>
      <c r="E140" s="360"/>
      <c r="F140" s="360"/>
      <c r="G140" s="379"/>
      <c r="H140" s="99">
        <f>SUM(H122:H139)</f>
        <v>79.846999999999994</v>
      </c>
      <c r="I140" s="129">
        <f>SUM(I122:I139)</f>
        <v>34.06</v>
      </c>
      <c r="J140" s="130">
        <f>SUM(J122:J139)</f>
        <v>18.32</v>
      </c>
      <c r="K140" s="129">
        <f>SUM(K122:K139)</f>
        <v>88.43</v>
      </c>
      <c r="L140" s="118">
        <f>SUM(L122:L139)</f>
        <v>652.70000000000005</v>
      </c>
      <c r="M140" s="102"/>
      <c r="N140" s="102"/>
    </row>
    <row r="141" spans="1:14" ht="21" customHeight="1" thickBot="1" x14ac:dyDescent="0.3"/>
    <row r="142" spans="1:14" ht="21.75" customHeight="1" x14ac:dyDescent="0.25">
      <c r="B142" s="21" t="s">
        <v>71</v>
      </c>
      <c r="C142" s="22"/>
      <c r="D142" s="23"/>
      <c r="E142" s="24"/>
      <c r="F142" s="24"/>
      <c r="G142" s="25"/>
      <c r="H142" s="310">
        <f>H140+H114+H74+H54+H25</f>
        <v>416.19900000000001</v>
      </c>
      <c r="I142" s="22">
        <f>I140+I75+I114+I54+I25</f>
        <v>169.53</v>
      </c>
      <c r="J142" s="22">
        <f>J140+J75+J114+J54+J25</f>
        <v>135.94</v>
      </c>
      <c r="K142" s="22">
        <f>K140+K75+K114+K54+K25</f>
        <v>463.79999999999995</v>
      </c>
      <c r="L142" s="310">
        <f>L140+L75+L114+L54+L25</f>
        <v>3674.6900000000005</v>
      </c>
      <c r="M142" s="26"/>
      <c r="N142" s="9"/>
    </row>
    <row r="143" spans="1:14" ht="15.75" hidden="1" x14ac:dyDescent="0.25">
      <c r="B143" s="27"/>
      <c r="C143" s="16"/>
      <c r="D143" s="17"/>
      <c r="E143" s="16"/>
      <c r="F143" s="16"/>
      <c r="G143" s="18"/>
      <c r="H143" s="19"/>
      <c r="I143" s="311"/>
      <c r="J143" s="311"/>
      <c r="K143" s="311"/>
      <c r="L143" s="311"/>
      <c r="M143" s="6"/>
      <c r="N143" s="7"/>
    </row>
    <row r="144" spans="1:14" ht="15.75" hidden="1" x14ac:dyDescent="0.25">
      <c r="B144" s="27"/>
      <c r="C144" s="16"/>
      <c r="D144" s="17"/>
      <c r="E144" s="16"/>
      <c r="F144" s="16"/>
      <c r="G144" s="18"/>
      <c r="H144" s="19"/>
      <c r="I144" s="311"/>
      <c r="J144" s="311"/>
      <c r="K144" s="311"/>
      <c r="L144" s="311"/>
      <c r="M144" s="6"/>
      <c r="N144" s="7"/>
    </row>
    <row r="145" spans="2:14" ht="18" customHeight="1" x14ac:dyDescent="0.25">
      <c r="B145" s="28" t="s">
        <v>72</v>
      </c>
      <c r="C145" s="19"/>
      <c r="D145" s="17"/>
      <c r="E145" s="16"/>
      <c r="F145" s="16"/>
      <c r="G145" s="18"/>
      <c r="H145" s="275">
        <f>H142/5</f>
        <v>83.239800000000002</v>
      </c>
      <c r="I145" s="19">
        <f t="shared" ref="I145:L145" si="10">I142/5</f>
        <v>33.905999999999999</v>
      </c>
      <c r="J145" s="19">
        <f t="shared" si="10"/>
        <v>27.187999999999999</v>
      </c>
      <c r="K145" s="19">
        <f t="shared" si="10"/>
        <v>92.759999999999991</v>
      </c>
      <c r="L145" s="19">
        <f t="shared" si="10"/>
        <v>734.9380000000001</v>
      </c>
      <c r="M145" s="6"/>
      <c r="N145" s="7"/>
    </row>
    <row r="146" spans="2:14" ht="15.75" thickBot="1" x14ac:dyDescent="0.3">
      <c r="B146" s="29"/>
      <c r="C146" s="30"/>
      <c r="D146" s="31"/>
      <c r="E146" s="30"/>
      <c r="F146" s="30"/>
      <c r="G146" s="32"/>
      <c r="H146" s="30"/>
      <c r="I146" s="33"/>
      <c r="J146" s="33"/>
      <c r="K146" s="33"/>
      <c r="L146" s="33"/>
      <c r="M146" s="33"/>
      <c r="N146" s="10"/>
    </row>
    <row r="147" spans="2:14" x14ac:dyDescent="0.25">
      <c r="B147" s="16"/>
      <c r="C147" s="16"/>
      <c r="D147" s="17"/>
      <c r="E147" s="16"/>
      <c r="F147" s="16"/>
      <c r="G147" s="18"/>
      <c r="H147" s="16"/>
      <c r="I147" s="6"/>
      <c r="J147" s="6"/>
      <c r="K147" s="6"/>
      <c r="L147" s="6"/>
      <c r="M147" s="6"/>
      <c r="N147" s="6"/>
    </row>
    <row r="161" spans="4:4" x14ac:dyDescent="0.25">
      <c r="D161" s="20"/>
    </row>
  </sheetData>
  <mergeCells count="59">
    <mergeCell ref="A140:G140"/>
    <mergeCell ref="A132:A134"/>
    <mergeCell ref="B132:B134"/>
    <mergeCell ref="C132:C134"/>
    <mergeCell ref="A137:A139"/>
    <mergeCell ref="B137:B139"/>
    <mergeCell ref="C137:C139"/>
    <mergeCell ref="A128:A131"/>
    <mergeCell ref="B128:B131"/>
    <mergeCell ref="C128:C131"/>
    <mergeCell ref="A75:G75"/>
    <mergeCell ref="A119:N119"/>
    <mergeCell ref="A122:A127"/>
    <mergeCell ref="B122:B127"/>
    <mergeCell ref="C122:C127"/>
    <mergeCell ref="A105:A108"/>
    <mergeCell ref="B105:B108"/>
    <mergeCell ref="C105:C108"/>
    <mergeCell ref="A111:A113"/>
    <mergeCell ref="B111:B113"/>
    <mergeCell ref="C111:C113"/>
    <mergeCell ref="A114:G114"/>
    <mergeCell ref="A98:A104"/>
    <mergeCell ref="A58:N58"/>
    <mergeCell ref="A94:A97"/>
    <mergeCell ref="B94:B97"/>
    <mergeCell ref="C94:C97"/>
    <mergeCell ref="A61:A69"/>
    <mergeCell ref="B61:B69"/>
    <mergeCell ref="C61:C69"/>
    <mergeCell ref="B98:B104"/>
    <mergeCell ref="C98:C104"/>
    <mergeCell ref="A21:A22"/>
    <mergeCell ref="B21:B22"/>
    <mergeCell ref="C21:C22"/>
    <mergeCell ref="A25:G25"/>
    <mergeCell ref="A28:N28"/>
    <mergeCell ref="A31:A39"/>
    <mergeCell ref="B31:B37"/>
    <mergeCell ref="C31:C37"/>
    <mergeCell ref="A54:G54"/>
    <mergeCell ref="A91:N91"/>
    <mergeCell ref="A51:A53"/>
    <mergeCell ref="B51:B53"/>
    <mergeCell ref="C51:C53"/>
    <mergeCell ref="B40:B46"/>
    <mergeCell ref="C40:C46"/>
    <mergeCell ref="C47:C49"/>
    <mergeCell ref="B47:B49"/>
    <mergeCell ref="A47:A49"/>
    <mergeCell ref="A40:A46"/>
    <mergeCell ref="A18:A20"/>
    <mergeCell ref="B18:B20"/>
    <mergeCell ref="C18:C20"/>
    <mergeCell ref="A7:N7"/>
    <mergeCell ref="A8:N8"/>
    <mergeCell ref="A11:A17"/>
    <mergeCell ref="B11:B17"/>
    <mergeCell ref="C11:C17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R172"/>
  <sheetViews>
    <sheetView zoomScale="90" zoomScaleNormal="90" workbookViewId="0">
      <selection activeCell="J139" sqref="J139"/>
    </sheetView>
  </sheetViews>
  <sheetFormatPr defaultRowHeight="15" x14ac:dyDescent="0.25"/>
  <cols>
    <col min="1" max="1" width="4.85546875" style="1" customWidth="1"/>
    <col min="2" max="2" width="15.42578125" style="1" customWidth="1"/>
    <col min="3" max="3" width="9.140625" style="1"/>
    <col min="4" max="4" width="13.7109375" style="3" customWidth="1"/>
    <col min="5" max="5" width="7.85546875" style="1" customWidth="1"/>
    <col min="6" max="6" width="7.7109375" style="1" customWidth="1"/>
    <col min="7" max="7" width="8.5703125" style="2" customWidth="1"/>
    <col min="8" max="8" width="9.140625" style="2"/>
    <col min="9" max="11" width="8.7109375" style="1" customWidth="1"/>
    <col min="12" max="13" width="9.140625" style="1"/>
    <col min="14" max="14" width="12.28515625" style="1" customWidth="1"/>
  </cols>
  <sheetData>
    <row r="4" spans="1:15" x14ac:dyDescent="0.25">
      <c r="A4" s="380" t="s">
        <v>33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  <c r="N4" s="382"/>
    </row>
    <row r="5" spans="1:15" ht="25.5" x14ac:dyDescent="0.25">
      <c r="A5" s="195" t="s">
        <v>1</v>
      </c>
      <c r="B5" s="192"/>
      <c r="C5" s="192" t="s">
        <v>2</v>
      </c>
      <c r="D5" s="41" t="s">
        <v>3</v>
      </c>
      <c r="E5" s="192" t="s">
        <v>4</v>
      </c>
      <c r="F5" s="192" t="s">
        <v>5</v>
      </c>
      <c r="G5" s="42" t="s">
        <v>6</v>
      </c>
      <c r="H5" s="42" t="s">
        <v>7</v>
      </c>
      <c r="I5" s="192" t="s">
        <v>8</v>
      </c>
      <c r="J5" s="203" t="s">
        <v>9</v>
      </c>
      <c r="K5" s="192" t="s">
        <v>10</v>
      </c>
      <c r="L5" s="192" t="s">
        <v>11</v>
      </c>
      <c r="M5" s="192" t="s">
        <v>39</v>
      </c>
      <c r="N5" s="202" t="s">
        <v>13</v>
      </c>
    </row>
    <row r="6" spans="1:15" ht="15.75" thickBot="1" x14ac:dyDescent="0.3">
      <c r="A6" s="201"/>
      <c r="B6" s="196" t="s">
        <v>14</v>
      </c>
      <c r="C6" s="196" t="s">
        <v>15</v>
      </c>
      <c r="D6" s="43"/>
      <c r="E6" s="196" t="s">
        <v>15</v>
      </c>
      <c r="F6" s="196" t="s">
        <v>15</v>
      </c>
      <c r="G6" s="44" t="s">
        <v>16</v>
      </c>
      <c r="H6" s="44" t="s">
        <v>17</v>
      </c>
      <c r="I6" s="196" t="s">
        <v>15</v>
      </c>
      <c r="J6" s="196" t="s">
        <v>15</v>
      </c>
      <c r="K6" s="196" t="s">
        <v>15</v>
      </c>
      <c r="L6" s="196" t="s">
        <v>15</v>
      </c>
      <c r="M6" s="196"/>
      <c r="N6" s="190"/>
    </row>
    <row r="7" spans="1:15" ht="30" customHeight="1" x14ac:dyDescent="0.25">
      <c r="A7" s="316">
        <v>1</v>
      </c>
      <c r="B7" s="331" t="s">
        <v>65</v>
      </c>
      <c r="C7" s="322">
        <v>240</v>
      </c>
      <c r="D7" s="131" t="s">
        <v>18</v>
      </c>
      <c r="E7" s="104">
        <v>0.09</v>
      </c>
      <c r="F7" s="104">
        <v>7.0000000000000007E-2</v>
      </c>
      <c r="G7" s="87">
        <v>750</v>
      </c>
      <c r="H7" s="132">
        <f>G7*E7</f>
        <v>67.5</v>
      </c>
      <c r="I7" s="177"/>
      <c r="J7" s="177"/>
      <c r="K7" s="177"/>
      <c r="L7" s="177"/>
      <c r="M7" s="177"/>
      <c r="N7" s="177" t="s">
        <v>83</v>
      </c>
    </row>
    <row r="8" spans="1:15" x14ac:dyDescent="0.25">
      <c r="A8" s="383"/>
      <c r="B8" s="384"/>
      <c r="C8" s="385"/>
      <c r="D8" s="133" t="s">
        <v>19</v>
      </c>
      <c r="E8" s="110">
        <v>2E-3</v>
      </c>
      <c r="F8" s="110">
        <v>2E-3</v>
      </c>
      <c r="G8" s="42">
        <v>20</v>
      </c>
      <c r="H8" s="134">
        <f t="shared" ref="H8:H17" si="0">G8*E8</f>
        <v>0.04</v>
      </c>
      <c r="I8" s="206"/>
      <c r="J8" s="206"/>
      <c r="K8" s="206"/>
      <c r="L8" s="206"/>
      <c r="M8" s="206"/>
      <c r="N8" s="206"/>
    </row>
    <row r="9" spans="1:15" x14ac:dyDescent="0.25">
      <c r="A9" s="383"/>
      <c r="B9" s="384"/>
      <c r="C9" s="385"/>
      <c r="D9" s="133" t="s">
        <v>73</v>
      </c>
      <c r="E9" s="110">
        <v>0.08</v>
      </c>
      <c r="F9" s="110">
        <v>0.08</v>
      </c>
      <c r="G9" s="42">
        <v>65</v>
      </c>
      <c r="H9" s="134">
        <f t="shared" si="0"/>
        <v>5.2</v>
      </c>
      <c r="I9" s="206"/>
      <c r="J9" s="206"/>
      <c r="K9" s="206"/>
      <c r="L9" s="206"/>
      <c r="M9" s="206"/>
      <c r="N9" s="206"/>
    </row>
    <row r="10" spans="1:15" x14ac:dyDescent="0.25">
      <c r="A10" s="383"/>
      <c r="B10" s="384"/>
      <c r="C10" s="385"/>
      <c r="D10" s="133" t="s">
        <v>21</v>
      </c>
      <c r="E10" s="110">
        <v>3.0000000000000001E-3</v>
      </c>
      <c r="F10" s="110">
        <v>3.0000000000000001E-3</v>
      </c>
      <c r="G10" s="42">
        <v>30</v>
      </c>
      <c r="H10" s="134">
        <f t="shared" si="0"/>
        <v>0.09</v>
      </c>
      <c r="I10" s="206">
        <v>19.2</v>
      </c>
      <c r="J10" s="206">
        <v>9.6</v>
      </c>
      <c r="K10" s="206">
        <v>93.6</v>
      </c>
      <c r="L10" s="206">
        <v>525.6</v>
      </c>
      <c r="M10" s="206" t="s">
        <v>90</v>
      </c>
      <c r="N10" s="206"/>
    </row>
    <row r="11" spans="1:15" ht="15.75" x14ac:dyDescent="0.25">
      <c r="A11" s="383"/>
      <c r="B11" s="384"/>
      <c r="C11" s="385"/>
      <c r="D11" s="133" t="s">
        <v>46</v>
      </c>
      <c r="E11" s="110">
        <v>3.0000000000000001E-3</v>
      </c>
      <c r="F11" s="110">
        <v>3.0000000000000001E-3</v>
      </c>
      <c r="G11" s="42">
        <v>35</v>
      </c>
      <c r="H11" s="134">
        <f t="shared" si="0"/>
        <v>0.105</v>
      </c>
      <c r="I11" s="206"/>
      <c r="J11" s="206"/>
      <c r="K11" s="206"/>
      <c r="L11" s="206"/>
      <c r="M11" s="206"/>
      <c r="N11" s="206"/>
      <c r="O11" s="14"/>
    </row>
    <row r="12" spans="1:15" x14ac:dyDescent="0.25">
      <c r="A12" s="383"/>
      <c r="B12" s="384"/>
      <c r="C12" s="385"/>
      <c r="D12" s="133" t="s">
        <v>23</v>
      </c>
      <c r="E12" s="110">
        <v>5.0000000000000001E-3</v>
      </c>
      <c r="F12" s="110">
        <v>5.0000000000000001E-3</v>
      </c>
      <c r="G12" s="42">
        <v>170</v>
      </c>
      <c r="H12" s="134">
        <f t="shared" si="0"/>
        <v>0.85</v>
      </c>
      <c r="I12" s="206"/>
      <c r="J12" s="206"/>
      <c r="K12" s="206"/>
      <c r="L12" s="206"/>
      <c r="M12" s="206"/>
      <c r="N12" s="206"/>
    </row>
    <row r="13" spans="1:15" ht="15.75" thickBot="1" x14ac:dyDescent="0.3">
      <c r="A13" s="383"/>
      <c r="B13" s="384"/>
      <c r="C13" s="385"/>
      <c r="D13" s="161" t="s">
        <v>24</v>
      </c>
      <c r="E13" s="115">
        <v>2E-3</v>
      </c>
      <c r="F13" s="115">
        <v>2E-3</v>
      </c>
      <c r="G13" s="44">
        <v>300</v>
      </c>
      <c r="H13" s="162">
        <f t="shared" ref="H13" si="1">G13*E13</f>
        <v>0.6</v>
      </c>
      <c r="I13" s="295"/>
      <c r="J13" s="295"/>
      <c r="K13" s="295"/>
      <c r="L13" s="295"/>
      <c r="M13" s="295"/>
      <c r="N13" s="295"/>
    </row>
    <row r="14" spans="1:15" x14ac:dyDescent="0.25">
      <c r="A14" s="386">
        <v>2</v>
      </c>
      <c r="B14" s="319" t="s">
        <v>50</v>
      </c>
      <c r="C14" s="394" t="s">
        <v>62</v>
      </c>
      <c r="D14" s="152" t="s">
        <v>49</v>
      </c>
      <c r="E14" s="104">
        <v>1E-3</v>
      </c>
      <c r="F14" s="104">
        <v>1E-3</v>
      </c>
      <c r="G14" s="87">
        <v>800</v>
      </c>
      <c r="H14" s="174">
        <f t="shared" si="0"/>
        <v>0.8</v>
      </c>
      <c r="I14" s="177">
        <v>0.2</v>
      </c>
      <c r="J14" s="177">
        <v>0</v>
      </c>
      <c r="K14" s="50">
        <v>14</v>
      </c>
      <c r="L14" s="177">
        <v>56</v>
      </c>
      <c r="M14" s="69" t="s">
        <v>81</v>
      </c>
      <c r="N14" s="177"/>
    </row>
    <row r="15" spans="1:15" ht="15.75" thickBot="1" x14ac:dyDescent="0.3">
      <c r="A15" s="387"/>
      <c r="B15" s="321"/>
      <c r="C15" s="395"/>
      <c r="D15" s="208" t="s">
        <v>41</v>
      </c>
      <c r="E15" s="116">
        <v>1.4999999999999999E-2</v>
      </c>
      <c r="F15" s="116">
        <v>1.4999999999999999E-2</v>
      </c>
      <c r="G15" s="138">
        <v>75</v>
      </c>
      <c r="H15" s="15">
        <f t="shared" si="0"/>
        <v>1.125</v>
      </c>
      <c r="I15" s="207"/>
      <c r="J15" s="207"/>
      <c r="K15" s="207"/>
      <c r="L15" s="207"/>
      <c r="M15" s="207"/>
      <c r="N15" s="207"/>
    </row>
    <row r="16" spans="1:15" ht="26.25" thickBot="1" x14ac:dyDescent="0.3">
      <c r="A16" s="285">
        <v>3</v>
      </c>
      <c r="B16" s="287" t="s">
        <v>112</v>
      </c>
      <c r="C16" s="300">
        <v>60</v>
      </c>
      <c r="D16" s="299" t="s">
        <v>118</v>
      </c>
      <c r="E16" s="137">
        <v>0.06</v>
      </c>
      <c r="F16" s="137">
        <v>0.06</v>
      </c>
      <c r="G16" s="138">
        <v>120</v>
      </c>
      <c r="H16" s="15">
        <f t="shared" si="0"/>
        <v>7.1999999999999993</v>
      </c>
      <c r="I16" s="296">
        <v>0.48</v>
      </c>
      <c r="J16" s="296">
        <v>0.06</v>
      </c>
      <c r="K16" s="296">
        <v>1.68</v>
      </c>
      <c r="L16" s="296">
        <v>9</v>
      </c>
      <c r="M16" s="296"/>
      <c r="N16" s="296"/>
    </row>
    <row r="17" spans="1:14" ht="29.25" customHeight="1" thickBot="1" x14ac:dyDescent="0.3">
      <c r="A17" s="178">
        <v>4</v>
      </c>
      <c r="B17" s="287" t="s">
        <v>120</v>
      </c>
      <c r="C17" s="181">
        <v>60</v>
      </c>
      <c r="D17" s="136" t="s">
        <v>29</v>
      </c>
      <c r="E17" s="137">
        <v>0.06</v>
      </c>
      <c r="F17" s="137">
        <v>0.06</v>
      </c>
      <c r="G17" s="138">
        <v>58</v>
      </c>
      <c r="H17" s="119">
        <f t="shared" si="0"/>
        <v>3.48</v>
      </c>
      <c r="I17" s="207">
        <v>6.42</v>
      </c>
      <c r="J17" s="207">
        <v>2.7</v>
      </c>
      <c r="K17" s="207">
        <v>26.1</v>
      </c>
      <c r="L17" s="207">
        <v>164.4</v>
      </c>
      <c r="M17" s="207" t="s">
        <v>82</v>
      </c>
      <c r="N17" s="207"/>
    </row>
    <row r="18" spans="1:14" ht="15.75" thickBot="1" x14ac:dyDescent="0.3">
      <c r="A18" s="388" t="s">
        <v>26</v>
      </c>
      <c r="B18" s="389"/>
      <c r="C18" s="389"/>
      <c r="D18" s="321"/>
      <c r="E18" s="321"/>
      <c r="F18" s="321"/>
      <c r="G18" s="321"/>
      <c r="H18" s="99">
        <f>SUM(H7:H17)</f>
        <v>86.990000000000009</v>
      </c>
      <c r="I18" s="72">
        <f>SUM(I7:I17)</f>
        <v>26.299999999999997</v>
      </c>
      <c r="J18" s="72">
        <f>SUM(J7:J17)</f>
        <v>12.36</v>
      </c>
      <c r="K18" s="72">
        <f>SUM(K7:K17)</f>
        <v>135.38</v>
      </c>
      <c r="L18" s="72">
        <f>L10+L14+L17</f>
        <v>746</v>
      </c>
      <c r="M18" s="207"/>
      <c r="N18" s="15"/>
    </row>
    <row r="19" spans="1:14" x14ac:dyDescent="0.25">
      <c r="A19" s="4"/>
      <c r="B19" s="4"/>
      <c r="C19" s="4"/>
      <c r="D19" s="4"/>
      <c r="E19" s="4"/>
      <c r="F19" s="4"/>
      <c r="G19" s="4"/>
      <c r="H19" s="5"/>
      <c r="I19" s="5"/>
      <c r="J19" s="5"/>
      <c r="K19" s="5"/>
      <c r="L19" s="5"/>
      <c r="M19" s="8"/>
      <c r="N19" s="8"/>
    </row>
    <row r="20" spans="1:14" x14ac:dyDescent="0.25">
      <c r="A20" s="4"/>
      <c r="B20" s="4"/>
      <c r="C20" s="4"/>
      <c r="D20" s="4"/>
      <c r="E20" s="4"/>
      <c r="F20" s="4"/>
      <c r="G20" s="4"/>
      <c r="H20" s="5"/>
      <c r="I20" s="5"/>
      <c r="J20" s="5"/>
      <c r="K20" s="5"/>
      <c r="L20" s="5"/>
      <c r="M20" s="8"/>
      <c r="N20" s="8"/>
    </row>
    <row r="21" spans="1:14" x14ac:dyDescent="0.25">
      <c r="A21" s="4"/>
      <c r="B21" s="4"/>
      <c r="C21" s="4"/>
      <c r="D21" s="4"/>
      <c r="E21" s="4"/>
      <c r="F21" s="4"/>
      <c r="G21" s="4"/>
      <c r="H21" s="5"/>
      <c r="I21" s="5"/>
      <c r="J21" s="5"/>
      <c r="K21" s="5"/>
      <c r="L21" s="5"/>
      <c r="M21" s="8"/>
      <c r="N21" s="8"/>
    </row>
    <row r="22" spans="1:14" x14ac:dyDescent="0.25">
      <c r="A22" s="4"/>
      <c r="B22" s="4"/>
      <c r="C22" s="4"/>
      <c r="D22" s="4"/>
      <c r="E22" s="4"/>
      <c r="F22" s="4"/>
      <c r="G22" s="4"/>
      <c r="H22" s="5"/>
      <c r="I22" s="5"/>
      <c r="J22" s="5"/>
      <c r="K22" s="5"/>
      <c r="L22" s="5"/>
      <c r="M22" s="8"/>
      <c r="N22" s="8"/>
    </row>
    <row r="23" spans="1:14" x14ac:dyDescent="0.25">
      <c r="A23" s="4"/>
      <c r="B23" s="4"/>
      <c r="C23" s="4"/>
      <c r="D23" s="4"/>
      <c r="E23" s="4"/>
      <c r="F23" s="4"/>
      <c r="G23" s="4"/>
      <c r="H23" s="5"/>
      <c r="I23" s="5"/>
      <c r="J23" s="5"/>
      <c r="K23" s="5"/>
      <c r="L23" s="5"/>
      <c r="M23" s="8"/>
      <c r="N23" s="8"/>
    </row>
    <row r="24" spans="1:14" x14ac:dyDescent="0.25">
      <c r="A24" s="4"/>
      <c r="B24" s="4"/>
      <c r="C24" s="4"/>
      <c r="D24" s="4"/>
      <c r="E24" s="4"/>
      <c r="F24" s="4"/>
      <c r="G24" s="4"/>
      <c r="H24" s="5"/>
      <c r="I24" s="5"/>
      <c r="J24" s="5"/>
      <c r="K24" s="5"/>
      <c r="L24" s="5"/>
      <c r="M24" s="8"/>
      <c r="N24" s="8"/>
    </row>
    <row r="25" spans="1:14" x14ac:dyDescent="0.25">
      <c r="A25" s="4"/>
      <c r="B25" s="4"/>
      <c r="C25" s="4"/>
      <c r="D25" s="4"/>
      <c r="E25" s="4"/>
      <c r="F25" s="4"/>
      <c r="G25" s="4"/>
      <c r="H25" s="5"/>
      <c r="I25" s="5"/>
      <c r="J25" s="5"/>
      <c r="K25" s="5"/>
      <c r="L25" s="5"/>
      <c r="M25" s="8"/>
      <c r="N25" s="8"/>
    </row>
    <row r="26" spans="1:14" x14ac:dyDescent="0.25">
      <c r="A26" s="4"/>
      <c r="B26" s="4"/>
      <c r="C26" s="4"/>
      <c r="D26" s="4"/>
      <c r="E26" s="4"/>
      <c r="F26" s="4"/>
      <c r="G26" s="4"/>
      <c r="H26" s="5"/>
      <c r="I26" s="5"/>
      <c r="J26" s="5"/>
      <c r="K26" s="5"/>
      <c r="L26" s="5"/>
      <c r="M26" s="8"/>
      <c r="N26" s="8"/>
    </row>
    <row r="27" spans="1:14" x14ac:dyDescent="0.25">
      <c r="A27" s="4"/>
      <c r="B27" s="4"/>
      <c r="C27" s="4"/>
      <c r="D27" s="4"/>
      <c r="E27" s="4"/>
      <c r="F27" s="4"/>
      <c r="G27" s="4"/>
      <c r="H27" s="5"/>
      <c r="I27" s="5"/>
      <c r="J27" s="5"/>
      <c r="K27" s="5"/>
      <c r="L27" s="5"/>
      <c r="M27" s="8"/>
      <c r="N27" s="8"/>
    </row>
    <row r="28" spans="1:14" x14ac:dyDescent="0.25">
      <c r="A28" s="4"/>
      <c r="B28" s="4"/>
      <c r="C28" s="4"/>
      <c r="D28" s="4"/>
      <c r="E28" s="4"/>
      <c r="F28" s="4"/>
      <c r="G28" s="4"/>
      <c r="H28" s="5"/>
      <c r="I28" s="5"/>
      <c r="J28" s="5"/>
      <c r="K28" s="5"/>
      <c r="L28" s="5"/>
      <c r="M28" s="8"/>
      <c r="N28" s="8"/>
    </row>
    <row r="29" spans="1:14" x14ac:dyDescent="0.25">
      <c r="A29" s="4"/>
      <c r="B29" s="4"/>
      <c r="C29" s="4"/>
      <c r="D29" s="4"/>
      <c r="E29" s="4"/>
      <c r="F29" s="4"/>
      <c r="G29" s="4"/>
      <c r="H29" s="5"/>
      <c r="I29" s="5"/>
      <c r="J29" s="5"/>
      <c r="K29" s="5"/>
      <c r="L29" s="5"/>
      <c r="M29" s="8"/>
      <c r="N29" s="8"/>
    </row>
    <row r="30" spans="1:14" x14ac:dyDescent="0.25">
      <c r="A30" s="4"/>
      <c r="B30" s="4"/>
      <c r="C30" s="4"/>
      <c r="D30" s="4"/>
      <c r="E30" s="4"/>
      <c r="F30" s="4"/>
      <c r="G30" s="4"/>
      <c r="H30" s="5"/>
      <c r="I30" s="5"/>
      <c r="J30" s="5"/>
      <c r="K30" s="5"/>
      <c r="L30" s="5"/>
      <c r="M30" s="8"/>
      <c r="N30" s="8"/>
    </row>
    <row r="31" spans="1:14" x14ac:dyDescent="0.25">
      <c r="A31" s="4"/>
      <c r="B31" s="4"/>
      <c r="C31" s="4"/>
      <c r="D31" s="4"/>
      <c r="E31" s="4"/>
      <c r="F31" s="4"/>
      <c r="G31" s="4"/>
      <c r="H31" s="5"/>
      <c r="I31" s="5"/>
      <c r="J31" s="5"/>
      <c r="K31" s="5"/>
      <c r="L31" s="5"/>
      <c r="M31" s="8"/>
      <c r="N31" s="8"/>
    </row>
    <row r="32" spans="1:14" x14ac:dyDescent="0.25">
      <c r="A32" s="4"/>
      <c r="B32" s="4"/>
      <c r="C32" s="4"/>
      <c r="D32" s="4"/>
      <c r="E32" s="4"/>
      <c r="F32" s="4"/>
      <c r="G32" s="4"/>
      <c r="H32" s="5"/>
      <c r="I32" s="5"/>
      <c r="J32" s="5"/>
      <c r="K32" s="5"/>
      <c r="L32" s="5"/>
      <c r="M32" s="8"/>
      <c r="N32" s="8"/>
    </row>
    <row r="33" spans="1:18" x14ac:dyDescent="0.25">
      <c r="A33" s="4"/>
      <c r="B33" s="4"/>
      <c r="C33" s="4"/>
      <c r="D33" s="4"/>
      <c r="E33" s="4"/>
      <c r="F33" s="4"/>
      <c r="G33" s="4"/>
      <c r="H33" s="5"/>
      <c r="I33" s="5"/>
      <c r="J33" s="5"/>
      <c r="K33" s="5"/>
      <c r="L33" s="5"/>
      <c r="M33" s="8"/>
      <c r="N33" s="8"/>
    </row>
    <row r="34" spans="1:18" x14ac:dyDescent="0.25">
      <c r="A34" s="4"/>
      <c r="B34" s="4"/>
      <c r="C34" s="4"/>
      <c r="D34" s="4"/>
      <c r="E34" s="4"/>
      <c r="F34" s="4"/>
      <c r="G34" s="4"/>
      <c r="H34" s="5"/>
      <c r="I34" s="5"/>
      <c r="J34" s="5"/>
      <c r="K34" s="5"/>
      <c r="L34" s="5"/>
      <c r="M34" s="8"/>
      <c r="N34" s="8"/>
    </row>
    <row r="35" spans="1:18" x14ac:dyDescent="0.25">
      <c r="A35" s="4"/>
      <c r="B35" s="4"/>
      <c r="C35" s="4"/>
      <c r="D35" s="4"/>
      <c r="E35" s="4"/>
      <c r="F35" s="4"/>
      <c r="G35" s="4"/>
      <c r="H35" s="5"/>
      <c r="I35" s="5"/>
      <c r="J35" s="5"/>
      <c r="K35" s="34"/>
      <c r="L35" s="5"/>
      <c r="M35" s="8"/>
      <c r="N35" s="8"/>
    </row>
    <row r="41" spans="1:18" ht="15.75" thickBot="1" x14ac:dyDescent="0.3"/>
    <row r="42" spans="1:18" x14ac:dyDescent="0.25">
      <c r="A42" s="386" t="s">
        <v>34</v>
      </c>
      <c r="B42" s="390"/>
      <c r="C42" s="390"/>
      <c r="D42" s="390"/>
      <c r="E42" s="390"/>
      <c r="F42" s="390"/>
      <c r="G42" s="390"/>
      <c r="H42" s="390"/>
      <c r="I42" s="390"/>
      <c r="J42" s="390"/>
      <c r="K42" s="390"/>
      <c r="L42" s="390"/>
      <c r="M42" s="390"/>
      <c r="N42" s="391"/>
    </row>
    <row r="43" spans="1:18" ht="25.5" x14ac:dyDescent="0.25">
      <c r="A43" s="195" t="s">
        <v>1</v>
      </c>
      <c r="B43" s="192"/>
      <c r="C43" s="192" t="s">
        <v>2</v>
      </c>
      <c r="D43" s="41" t="s">
        <v>3</v>
      </c>
      <c r="E43" s="192" t="s">
        <v>4</v>
      </c>
      <c r="F43" s="192" t="s">
        <v>5</v>
      </c>
      <c r="G43" s="42" t="s">
        <v>6</v>
      </c>
      <c r="H43" s="42" t="s">
        <v>7</v>
      </c>
      <c r="I43" s="192" t="s">
        <v>8</v>
      </c>
      <c r="J43" s="203" t="s">
        <v>9</v>
      </c>
      <c r="K43" s="192" t="s">
        <v>10</v>
      </c>
      <c r="L43" s="192" t="s">
        <v>11</v>
      </c>
      <c r="M43" s="192" t="s">
        <v>39</v>
      </c>
      <c r="N43" s="202" t="s">
        <v>13</v>
      </c>
    </row>
    <row r="44" spans="1:18" ht="15.75" thickBot="1" x14ac:dyDescent="0.3">
      <c r="A44" s="201"/>
      <c r="B44" s="196" t="s">
        <v>14</v>
      </c>
      <c r="C44" s="196" t="s">
        <v>15</v>
      </c>
      <c r="D44" s="43"/>
      <c r="E44" s="196" t="s">
        <v>15</v>
      </c>
      <c r="F44" s="196" t="s">
        <v>15</v>
      </c>
      <c r="G44" s="44" t="s">
        <v>16</v>
      </c>
      <c r="H44" s="44" t="s">
        <v>17</v>
      </c>
      <c r="I44" s="196" t="s">
        <v>15</v>
      </c>
      <c r="J44" s="196" t="s">
        <v>15</v>
      </c>
      <c r="K44" s="196" t="s">
        <v>15</v>
      </c>
      <c r="L44" s="196" t="s">
        <v>15</v>
      </c>
      <c r="M44" s="196"/>
      <c r="N44" s="190"/>
    </row>
    <row r="45" spans="1:18" ht="25.5" x14ac:dyDescent="0.25">
      <c r="A45" s="392">
        <v>1</v>
      </c>
      <c r="B45" s="393" t="s">
        <v>121</v>
      </c>
      <c r="C45" s="319">
        <v>90</v>
      </c>
      <c r="D45" s="79" t="s">
        <v>18</v>
      </c>
      <c r="E45" s="194">
        <v>0.08</v>
      </c>
      <c r="F45" s="194">
        <v>7.4999999999999997E-2</v>
      </c>
      <c r="G45" s="87">
        <v>750</v>
      </c>
      <c r="H45" s="80">
        <f>G45*E45</f>
        <v>60</v>
      </c>
      <c r="I45" s="196"/>
      <c r="J45" s="51"/>
      <c r="K45" s="177"/>
      <c r="L45" s="177"/>
      <c r="M45" s="177"/>
      <c r="N45" s="177" t="s">
        <v>83</v>
      </c>
    </row>
    <row r="46" spans="1:18" x14ac:dyDescent="0.25">
      <c r="A46" s="346"/>
      <c r="B46" s="344"/>
      <c r="C46" s="346"/>
      <c r="D46" s="41" t="s">
        <v>122</v>
      </c>
      <c r="E46" s="192">
        <v>7.0000000000000001E-3</v>
      </c>
      <c r="F46" s="192">
        <v>7.0000000000000001E-3</v>
      </c>
      <c r="G46" s="42">
        <v>65</v>
      </c>
      <c r="H46" s="81">
        <f t="shared" ref="H46:H65" si="2">G46*E46</f>
        <v>0.45500000000000002</v>
      </c>
      <c r="I46" s="185"/>
      <c r="J46" s="4"/>
      <c r="K46" s="206"/>
      <c r="L46" s="206"/>
      <c r="M46" s="206"/>
      <c r="N46" s="206"/>
    </row>
    <row r="47" spans="1:18" x14ac:dyDescent="0.25">
      <c r="A47" s="346"/>
      <c r="B47" s="344"/>
      <c r="C47" s="346"/>
      <c r="D47" s="41" t="s">
        <v>58</v>
      </c>
      <c r="E47" s="192">
        <v>3.0000000000000001E-3</v>
      </c>
      <c r="F47" s="192">
        <v>3.0000000000000001E-3</v>
      </c>
      <c r="G47" s="42">
        <v>170</v>
      </c>
      <c r="H47" s="81">
        <f t="shared" si="2"/>
        <v>0.51</v>
      </c>
      <c r="I47" s="185"/>
      <c r="J47" s="4"/>
      <c r="K47" s="206"/>
      <c r="L47" s="206"/>
      <c r="M47" s="206"/>
      <c r="N47" s="206"/>
    </row>
    <row r="48" spans="1:18" x14ac:dyDescent="0.25">
      <c r="A48" s="346"/>
      <c r="B48" s="344"/>
      <c r="C48" s="346"/>
      <c r="D48" s="41" t="s">
        <v>21</v>
      </c>
      <c r="E48" s="192">
        <v>5.0000000000000001E-3</v>
      </c>
      <c r="F48" s="192">
        <v>4.0000000000000001E-3</v>
      </c>
      <c r="G48" s="42">
        <v>30</v>
      </c>
      <c r="H48" s="81">
        <f t="shared" si="2"/>
        <v>0.15</v>
      </c>
      <c r="I48" s="192">
        <v>9</v>
      </c>
      <c r="J48" s="189">
        <v>10.8</v>
      </c>
      <c r="K48" s="205">
        <v>5.4</v>
      </c>
      <c r="L48" s="205">
        <v>154.80000000000001</v>
      </c>
      <c r="M48" s="205" t="s">
        <v>91</v>
      </c>
      <c r="N48" s="205"/>
      <c r="R48" s="6"/>
    </row>
    <row r="49" spans="1:14" x14ac:dyDescent="0.25">
      <c r="A49" s="346"/>
      <c r="B49" s="344"/>
      <c r="C49" s="346"/>
      <c r="D49" s="41" t="s">
        <v>70</v>
      </c>
      <c r="E49" s="192">
        <v>2E-3</v>
      </c>
      <c r="F49" s="192">
        <v>2E-3</v>
      </c>
      <c r="G49" s="42">
        <v>150</v>
      </c>
      <c r="H49" s="81">
        <f t="shared" si="2"/>
        <v>0.3</v>
      </c>
      <c r="I49" s="185"/>
      <c r="J49" s="4"/>
      <c r="K49" s="206"/>
      <c r="L49" s="206"/>
      <c r="M49" s="206"/>
      <c r="N49" s="206"/>
    </row>
    <row r="50" spans="1:14" ht="15.75" thickBot="1" x14ac:dyDescent="0.3">
      <c r="A50" s="346"/>
      <c r="B50" s="344"/>
      <c r="C50" s="346"/>
      <c r="D50" s="41" t="s">
        <v>52</v>
      </c>
      <c r="E50" s="192">
        <v>2E-3</v>
      </c>
      <c r="F50" s="192">
        <v>2E-3</v>
      </c>
      <c r="G50" s="42">
        <v>20</v>
      </c>
      <c r="H50" s="81">
        <f t="shared" si="2"/>
        <v>0.04</v>
      </c>
      <c r="I50" s="185"/>
      <c r="J50" s="4"/>
      <c r="K50" s="206"/>
      <c r="L50" s="206"/>
      <c r="M50" s="206"/>
      <c r="N50" s="207"/>
    </row>
    <row r="51" spans="1:14" x14ac:dyDescent="0.25">
      <c r="A51" s="316">
        <v>2</v>
      </c>
      <c r="B51" s="331" t="s">
        <v>98</v>
      </c>
      <c r="C51" s="319">
        <v>50</v>
      </c>
      <c r="D51" s="79" t="s">
        <v>23</v>
      </c>
      <c r="E51" s="194">
        <v>3.0000000000000001E-3</v>
      </c>
      <c r="F51" s="194">
        <v>3.0000000000000001E-3</v>
      </c>
      <c r="G51" s="87">
        <v>170</v>
      </c>
      <c r="H51" s="80">
        <f t="shared" si="2"/>
        <v>0.51</v>
      </c>
      <c r="I51" s="88"/>
      <c r="J51" s="88"/>
      <c r="K51" s="89"/>
      <c r="L51" s="88"/>
      <c r="M51" s="89"/>
      <c r="N51" s="93"/>
    </row>
    <row r="52" spans="1:14" x14ac:dyDescent="0.25">
      <c r="A52" s="366"/>
      <c r="B52" s="344"/>
      <c r="C52" s="346"/>
      <c r="D52" s="41" t="s">
        <v>47</v>
      </c>
      <c r="E52" s="192">
        <v>3.0000000000000001E-3</v>
      </c>
      <c r="F52" s="192">
        <v>3.0000000000000001E-3</v>
      </c>
      <c r="G52" s="42">
        <v>34</v>
      </c>
      <c r="H52" s="81">
        <f t="shared" si="2"/>
        <v>0.10200000000000001</v>
      </c>
      <c r="I52" s="90"/>
      <c r="J52" s="90"/>
      <c r="K52" s="91"/>
      <c r="L52" s="90"/>
      <c r="M52" s="91"/>
      <c r="N52" s="92"/>
    </row>
    <row r="53" spans="1:14" x14ac:dyDescent="0.25">
      <c r="A53" s="366"/>
      <c r="B53" s="344"/>
      <c r="C53" s="346"/>
      <c r="D53" s="41" t="s">
        <v>24</v>
      </c>
      <c r="E53" s="192">
        <v>3.0000000000000001E-3</v>
      </c>
      <c r="F53" s="192">
        <v>3.0000000000000001E-3</v>
      </c>
      <c r="G53" s="42">
        <v>300</v>
      </c>
      <c r="H53" s="81">
        <f t="shared" si="2"/>
        <v>0.9</v>
      </c>
      <c r="I53" s="90">
        <v>4.95</v>
      </c>
      <c r="J53" s="90">
        <v>2.5</v>
      </c>
      <c r="K53" s="91">
        <v>5</v>
      </c>
      <c r="L53" s="90">
        <v>61.55</v>
      </c>
      <c r="M53" s="91" t="s">
        <v>99</v>
      </c>
      <c r="N53" s="92"/>
    </row>
    <row r="54" spans="1:14" x14ac:dyDescent="0.25">
      <c r="A54" s="366"/>
      <c r="B54" s="344"/>
      <c r="C54" s="346"/>
      <c r="D54" s="41" t="s">
        <v>46</v>
      </c>
      <c r="E54" s="192">
        <v>3.0000000000000001E-3</v>
      </c>
      <c r="F54" s="192">
        <v>3.0000000000000001E-3</v>
      </c>
      <c r="G54" s="42">
        <v>35</v>
      </c>
      <c r="H54" s="81">
        <f t="shared" si="2"/>
        <v>0.105</v>
      </c>
      <c r="I54" s="90"/>
      <c r="J54" s="90"/>
      <c r="K54" s="91"/>
      <c r="L54" s="90"/>
      <c r="M54" s="91"/>
      <c r="N54" s="92"/>
    </row>
    <row r="55" spans="1:14" x14ac:dyDescent="0.25">
      <c r="A55" s="366"/>
      <c r="B55" s="344"/>
      <c r="C55" s="346"/>
      <c r="D55" s="43" t="s">
        <v>21</v>
      </c>
      <c r="E55" s="196">
        <v>2E-3</v>
      </c>
      <c r="F55" s="196">
        <v>1E-3</v>
      </c>
      <c r="G55" s="44">
        <v>30</v>
      </c>
      <c r="H55" s="78">
        <f t="shared" si="2"/>
        <v>0.06</v>
      </c>
      <c r="I55" s="90"/>
      <c r="J55" s="90"/>
      <c r="K55" s="91"/>
      <c r="L55" s="90"/>
      <c r="M55" s="91"/>
      <c r="N55" s="92"/>
    </row>
    <row r="56" spans="1:14" x14ac:dyDescent="0.25">
      <c r="A56" s="366"/>
      <c r="B56" s="344"/>
      <c r="C56" s="346"/>
      <c r="D56" s="43" t="s">
        <v>41</v>
      </c>
      <c r="E56" s="196">
        <v>1E-3</v>
      </c>
      <c r="F56" s="196">
        <v>1E-3</v>
      </c>
      <c r="G56" s="44">
        <v>75</v>
      </c>
      <c r="H56" s="78">
        <f t="shared" si="2"/>
        <v>7.4999999999999997E-2</v>
      </c>
      <c r="I56" s="90"/>
      <c r="J56" s="90"/>
      <c r="K56" s="91"/>
      <c r="L56" s="90"/>
      <c r="M56" s="91"/>
      <c r="N56" s="92"/>
    </row>
    <row r="57" spans="1:14" ht="15.75" thickBot="1" x14ac:dyDescent="0.3">
      <c r="A57" s="369"/>
      <c r="B57" s="345"/>
      <c r="C57" s="347"/>
      <c r="D57" s="84" t="s">
        <v>52</v>
      </c>
      <c r="E57" s="200">
        <v>1E-3</v>
      </c>
      <c r="F57" s="200">
        <v>1E-3</v>
      </c>
      <c r="G57" s="117">
        <v>20</v>
      </c>
      <c r="H57" s="85">
        <f t="shared" si="2"/>
        <v>0.02</v>
      </c>
      <c r="I57" s="100"/>
      <c r="J57" s="100"/>
      <c r="K57" s="101"/>
      <c r="L57" s="100"/>
      <c r="M57" s="101"/>
      <c r="N57" s="102"/>
    </row>
    <row r="58" spans="1:14" x14ac:dyDescent="0.25">
      <c r="A58" s="320">
        <v>3</v>
      </c>
      <c r="B58" s="332" t="s">
        <v>31</v>
      </c>
      <c r="C58" s="320">
        <v>150</v>
      </c>
      <c r="D58" s="96" t="s">
        <v>55</v>
      </c>
      <c r="E58" s="187">
        <v>0.05</v>
      </c>
      <c r="F58" s="187">
        <v>0.05</v>
      </c>
      <c r="G58" s="97">
        <v>40</v>
      </c>
      <c r="H58" s="98">
        <f t="shared" si="2"/>
        <v>2</v>
      </c>
      <c r="I58" s="169">
        <v>3.75</v>
      </c>
      <c r="J58" s="170">
        <v>4.5</v>
      </c>
      <c r="K58" s="171">
        <v>27.3</v>
      </c>
      <c r="L58" s="170">
        <v>165.3</v>
      </c>
      <c r="M58" s="171" t="s">
        <v>86</v>
      </c>
      <c r="N58" s="307"/>
    </row>
    <row r="59" spans="1:14" x14ac:dyDescent="0.25">
      <c r="A59" s="320"/>
      <c r="B59" s="332"/>
      <c r="C59" s="320"/>
      <c r="D59" s="140" t="s">
        <v>53</v>
      </c>
      <c r="E59" s="185">
        <v>3.0000000000000001E-3</v>
      </c>
      <c r="F59" s="185">
        <v>3.0000000000000001E-3</v>
      </c>
      <c r="G59" s="141">
        <v>805</v>
      </c>
      <c r="H59" s="142">
        <f t="shared" si="2"/>
        <v>2.415</v>
      </c>
      <c r="I59" s="185"/>
      <c r="J59" s="4"/>
      <c r="K59" s="206"/>
      <c r="L59" s="206"/>
      <c r="M59" s="206"/>
      <c r="N59" s="309"/>
    </row>
    <row r="60" spans="1:14" ht="15.75" thickBot="1" x14ac:dyDescent="0.3">
      <c r="A60" s="320"/>
      <c r="B60" s="332"/>
      <c r="C60" s="320"/>
      <c r="D60" s="43" t="s">
        <v>61</v>
      </c>
      <c r="E60" s="196">
        <v>2E-3</v>
      </c>
      <c r="F60" s="196">
        <v>2E-3</v>
      </c>
      <c r="G60" s="44">
        <v>20</v>
      </c>
      <c r="H60" s="78">
        <f t="shared" si="2"/>
        <v>0.04</v>
      </c>
      <c r="I60" s="293"/>
      <c r="J60" s="143"/>
      <c r="K60" s="308"/>
      <c r="L60" s="308"/>
      <c r="M60" s="308"/>
      <c r="N60" s="308"/>
    </row>
    <row r="61" spans="1:14" ht="18" customHeight="1" thickBot="1" x14ac:dyDescent="0.3">
      <c r="A61" s="291">
        <v>4</v>
      </c>
      <c r="B61" s="301" t="s">
        <v>114</v>
      </c>
      <c r="C61" s="292">
        <v>200</v>
      </c>
      <c r="D61" s="11" t="s">
        <v>115</v>
      </c>
      <c r="E61" s="292">
        <v>0.2</v>
      </c>
      <c r="F61" s="292">
        <v>0.2</v>
      </c>
      <c r="G61" s="12">
        <v>50</v>
      </c>
      <c r="H61" s="13">
        <f t="shared" si="2"/>
        <v>10</v>
      </c>
      <c r="I61" s="73">
        <v>0.8</v>
      </c>
      <c r="J61" s="306">
        <v>0.8</v>
      </c>
      <c r="K61" s="73">
        <v>19.600000000000001</v>
      </c>
      <c r="L61" s="73">
        <v>94</v>
      </c>
      <c r="M61" s="73"/>
      <c r="N61" s="73"/>
    </row>
    <row r="62" spans="1:14" ht="25.5" customHeight="1" thickBot="1" x14ac:dyDescent="0.3">
      <c r="A62" s="197">
        <v>5</v>
      </c>
      <c r="B62" s="288" t="s">
        <v>42</v>
      </c>
      <c r="C62" s="198">
        <v>60</v>
      </c>
      <c r="D62" s="11" t="s">
        <v>94</v>
      </c>
      <c r="E62" s="198">
        <v>0.06</v>
      </c>
      <c r="F62" s="198">
        <v>0.06</v>
      </c>
      <c r="G62" s="12">
        <v>58</v>
      </c>
      <c r="H62" s="209">
        <f t="shared" si="2"/>
        <v>3.48</v>
      </c>
      <c r="I62" s="73">
        <v>6.42</v>
      </c>
      <c r="J62" s="73">
        <v>2.7</v>
      </c>
      <c r="K62" s="73">
        <v>26.1</v>
      </c>
      <c r="L62" s="73">
        <v>164.4</v>
      </c>
      <c r="M62" s="73" t="s">
        <v>82</v>
      </c>
      <c r="N62" s="177"/>
    </row>
    <row r="63" spans="1:14" ht="26.25" customHeight="1" x14ac:dyDescent="0.25">
      <c r="A63" s="374">
        <v>6</v>
      </c>
      <c r="B63" s="375" t="s">
        <v>116</v>
      </c>
      <c r="C63" s="375" t="s">
        <v>30</v>
      </c>
      <c r="D63" s="96" t="s">
        <v>119</v>
      </c>
      <c r="E63" s="187">
        <v>1E-3</v>
      </c>
      <c r="F63" s="187">
        <v>1E-3</v>
      </c>
      <c r="G63" s="97">
        <v>600</v>
      </c>
      <c r="H63" s="98">
        <f t="shared" si="2"/>
        <v>0.6</v>
      </c>
      <c r="I63" s="185"/>
      <c r="J63" s="4"/>
      <c r="K63" s="206"/>
      <c r="L63" s="206"/>
      <c r="M63" s="206"/>
      <c r="N63" s="206"/>
    </row>
    <row r="64" spans="1:14" ht="17.25" customHeight="1" thickBot="1" x14ac:dyDescent="0.3">
      <c r="A64" s="317"/>
      <c r="B64" s="320"/>
      <c r="C64" s="320"/>
      <c r="D64" s="144" t="s">
        <v>20</v>
      </c>
      <c r="E64" s="286">
        <v>0.05</v>
      </c>
      <c r="F64" s="286">
        <v>0.05</v>
      </c>
      <c r="G64" s="141">
        <v>88</v>
      </c>
      <c r="H64" s="142">
        <f t="shared" si="2"/>
        <v>4.4000000000000004</v>
      </c>
      <c r="I64" s="286"/>
      <c r="J64" s="4"/>
      <c r="K64" s="295"/>
      <c r="L64" s="295"/>
      <c r="M64" s="295"/>
      <c r="N64" s="295"/>
    </row>
    <row r="65" spans="1:14" ht="15.75" thickBot="1" x14ac:dyDescent="0.3">
      <c r="A65" s="396"/>
      <c r="B65" s="392"/>
      <c r="C65" s="392"/>
      <c r="D65" s="43" t="s">
        <v>41</v>
      </c>
      <c r="E65" s="196">
        <v>1.4999999999999999E-2</v>
      </c>
      <c r="F65" s="196">
        <v>1.4999999999999999E-2</v>
      </c>
      <c r="G65" s="44">
        <v>75</v>
      </c>
      <c r="H65" s="78">
        <f t="shared" si="2"/>
        <v>1.125</v>
      </c>
      <c r="I65" s="196">
        <v>0</v>
      </c>
      <c r="J65" s="143">
        <v>0</v>
      </c>
      <c r="K65" s="58">
        <v>13.8</v>
      </c>
      <c r="L65" s="58">
        <v>55.6</v>
      </c>
      <c r="M65" s="58" t="s">
        <v>92</v>
      </c>
      <c r="N65" s="177"/>
    </row>
    <row r="66" spans="1:14" ht="27.75" customHeight="1" thickBot="1" x14ac:dyDescent="0.3">
      <c r="A66" s="388" t="s">
        <v>26</v>
      </c>
      <c r="B66" s="389"/>
      <c r="C66" s="389"/>
      <c r="D66" s="389"/>
      <c r="E66" s="389"/>
      <c r="F66" s="389"/>
      <c r="G66" s="389"/>
      <c r="H66" s="13">
        <f>SUM(H45:H65)</f>
        <v>87.287000000000006</v>
      </c>
      <c r="I66" s="73">
        <f>SUM(I45:I65)</f>
        <v>24.92</v>
      </c>
      <c r="J66" s="183">
        <f>SUM(J45:J65)</f>
        <v>21.3</v>
      </c>
      <c r="K66" s="73">
        <f>SUM(K45:K65)</f>
        <v>97.2</v>
      </c>
      <c r="L66" s="73">
        <f>SUM(L45:L65)</f>
        <v>695.65000000000009</v>
      </c>
      <c r="M66" s="73"/>
      <c r="N66" s="191"/>
    </row>
    <row r="79" spans="1:14" x14ac:dyDescent="0.25">
      <c r="A79" s="381" t="s">
        <v>35</v>
      </c>
      <c r="B79" s="381"/>
      <c r="C79" s="381"/>
      <c r="D79" s="381"/>
      <c r="E79" s="381"/>
      <c r="F79" s="381"/>
      <c r="G79" s="381"/>
      <c r="H79" s="381"/>
      <c r="I79" s="381"/>
      <c r="J79" s="381"/>
      <c r="K79" s="381"/>
      <c r="L79" s="381"/>
      <c r="M79" s="381"/>
      <c r="N79" s="381"/>
    </row>
    <row r="80" spans="1:14" ht="25.5" x14ac:dyDescent="0.25">
      <c r="A80" s="192" t="s">
        <v>1</v>
      </c>
      <c r="B80" s="192"/>
      <c r="C80" s="192" t="s">
        <v>2</v>
      </c>
      <c r="D80" s="41" t="s">
        <v>3</v>
      </c>
      <c r="E80" s="192" t="s">
        <v>4</v>
      </c>
      <c r="F80" s="192" t="s">
        <v>5</v>
      </c>
      <c r="G80" s="42" t="s">
        <v>6</v>
      </c>
      <c r="H80" s="42" t="s">
        <v>7</v>
      </c>
      <c r="I80" s="192" t="s">
        <v>8</v>
      </c>
      <c r="J80" s="203" t="s">
        <v>9</v>
      </c>
      <c r="K80" s="192" t="s">
        <v>10</v>
      </c>
      <c r="L80" s="192" t="s">
        <v>11</v>
      </c>
      <c r="M80" s="192" t="s">
        <v>39</v>
      </c>
      <c r="N80" s="192" t="s">
        <v>13</v>
      </c>
    </row>
    <row r="81" spans="1:14" ht="15.75" thickBot="1" x14ac:dyDescent="0.3">
      <c r="A81" s="196"/>
      <c r="B81" s="196" t="s">
        <v>14</v>
      </c>
      <c r="C81" s="196" t="s">
        <v>15</v>
      </c>
      <c r="D81" s="43"/>
      <c r="E81" s="196" t="s">
        <v>15</v>
      </c>
      <c r="F81" s="196" t="s">
        <v>15</v>
      </c>
      <c r="G81" s="44" t="s">
        <v>16</v>
      </c>
      <c r="H81" s="44" t="s">
        <v>17</v>
      </c>
      <c r="I81" s="196" t="s">
        <v>15</v>
      </c>
      <c r="J81" s="196" t="s">
        <v>15</v>
      </c>
      <c r="K81" s="196" t="s">
        <v>15</v>
      </c>
      <c r="L81" s="196" t="s">
        <v>15</v>
      </c>
      <c r="M81" s="196"/>
      <c r="N81" s="196"/>
    </row>
    <row r="82" spans="1:14" ht="25.5" x14ac:dyDescent="0.25">
      <c r="A82" s="334">
        <v>1</v>
      </c>
      <c r="B82" s="397" t="s">
        <v>104</v>
      </c>
      <c r="C82" s="319">
        <v>90</v>
      </c>
      <c r="D82" s="79" t="s">
        <v>43</v>
      </c>
      <c r="E82" s="194">
        <v>0.1</v>
      </c>
      <c r="F82" s="194">
        <v>0.1</v>
      </c>
      <c r="G82" s="87">
        <v>490</v>
      </c>
      <c r="H82" s="80">
        <f>E82*G82</f>
        <v>49</v>
      </c>
      <c r="I82" s="127"/>
      <c r="J82" s="164"/>
      <c r="K82" s="127"/>
      <c r="L82" s="164"/>
      <c r="M82" s="177"/>
      <c r="N82" s="69" t="s">
        <v>83</v>
      </c>
    </row>
    <row r="83" spans="1:14" x14ac:dyDescent="0.25">
      <c r="A83" s="335"/>
      <c r="B83" s="398"/>
      <c r="C83" s="346"/>
      <c r="D83" s="41" t="s">
        <v>21</v>
      </c>
      <c r="E83" s="192">
        <v>5.0000000000000001E-3</v>
      </c>
      <c r="F83" s="192">
        <v>5.0000000000000001E-3</v>
      </c>
      <c r="G83" s="42">
        <v>30</v>
      </c>
      <c r="H83" s="81">
        <f t="shared" ref="H83:H96" si="3">E83*G83</f>
        <v>0.15</v>
      </c>
      <c r="I83" s="94"/>
      <c r="J83" s="155"/>
      <c r="K83" s="94"/>
      <c r="L83" s="155"/>
      <c r="M83" s="94"/>
      <c r="N83" s="92"/>
    </row>
    <row r="84" spans="1:14" x14ac:dyDescent="0.25">
      <c r="A84" s="335"/>
      <c r="B84" s="398"/>
      <c r="C84" s="346"/>
      <c r="D84" s="41" t="s">
        <v>58</v>
      </c>
      <c r="E84" s="192">
        <v>0.01</v>
      </c>
      <c r="F84" s="192">
        <v>0.01</v>
      </c>
      <c r="G84" s="42">
        <v>170</v>
      </c>
      <c r="H84" s="81">
        <f t="shared" si="3"/>
        <v>1.7</v>
      </c>
      <c r="I84" s="94"/>
      <c r="J84" s="155"/>
      <c r="K84" s="94"/>
      <c r="L84" s="155"/>
      <c r="M84" s="94"/>
      <c r="N84" s="92"/>
    </row>
    <row r="85" spans="1:14" x14ac:dyDescent="0.25">
      <c r="A85" s="335"/>
      <c r="B85" s="398"/>
      <c r="C85" s="346"/>
      <c r="D85" s="41" t="s">
        <v>29</v>
      </c>
      <c r="E85" s="192">
        <v>0.01</v>
      </c>
      <c r="F85" s="192">
        <v>0.01</v>
      </c>
      <c r="G85" s="42">
        <v>58</v>
      </c>
      <c r="H85" s="81">
        <f t="shared" si="3"/>
        <v>0.57999999999999996</v>
      </c>
      <c r="I85" s="205">
        <v>19.8</v>
      </c>
      <c r="J85" s="189">
        <v>11.34</v>
      </c>
      <c r="K85" s="205">
        <v>5.29</v>
      </c>
      <c r="L85" s="189">
        <v>201</v>
      </c>
      <c r="M85" s="94" t="s">
        <v>84</v>
      </c>
      <c r="N85" s="92"/>
    </row>
    <row r="86" spans="1:14" x14ac:dyDescent="0.25">
      <c r="A86" s="335"/>
      <c r="B86" s="398"/>
      <c r="C86" s="346"/>
      <c r="D86" s="41" t="s">
        <v>70</v>
      </c>
      <c r="E86" s="192">
        <v>5.0000000000000001E-3</v>
      </c>
      <c r="F86" s="192">
        <v>5.0000000000000001E-3</v>
      </c>
      <c r="G86" s="42">
        <v>150</v>
      </c>
      <c r="H86" s="81">
        <f t="shared" si="3"/>
        <v>0.75</v>
      </c>
      <c r="I86" s="94"/>
      <c r="J86" s="155"/>
      <c r="K86" s="94"/>
      <c r="L86" s="155"/>
      <c r="M86" s="94"/>
      <c r="N86" s="92"/>
    </row>
    <row r="87" spans="1:14" ht="15.75" thickBot="1" x14ac:dyDescent="0.3">
      <c r="A87" s="336"/>
      <c r="B87" s="399"/>
      <c r="C87" s="347"/>
      <c r="D87" s="43" t="s">
        <v>52</v>
      </c>
      <c r="E87" s="196">
        <v>2E-3</v>
      </c>
      <c r="F87" s="196">
        <v>2E-3</v>
      </c>
      <c r="G87" s="44">
        <v>20</v>
      </c>
      <c r="H87" s="78">
        <f t="shared" si="3"/>
        <v>0.04</v>
      </c>
      <c r="I87" s="94"/>
      <c r="J87" s="155"/>
      <c r="K87" s="94"/>
      <c r="L87" s="155"/>
      <c r="M87" s="94"/>
      <c r="N87" s="92"/>
    </row>
    <row r="88" spans="1:14" x14ac:dyDescent="0.25">
      <c r="A88" s="334">
        <v>2</v>
      </c>
      <c r="B88" s="331" t="s">
        <v>101</v>
      </c>
      <c r="C88" s="319">
        <v>50</v>
      </c>
      <c r="D88" s="79" t="s">
        <v>54</v>
      </c>
      <c r="E88" s="194">
        <v>8.0000000000000002E-3</v>
      </c>
      <c r="F88" s="194">
        <v>8.0000000000000002E-3</v>
      </c>
      <c r="G88" s="87">
        <v>278</v>
      </c>
      <c r="H88" s="80">
        <f t="shared" ref="H88:H91" si="4">G88*E88</f>
        <v>2.2240000000000002</v>
      </c>
      <c r="I88" s="127"/>
      <c r="J88" s="128"/>
      <c r="K88" s="127"/>
      <c r="L88" s="127"/>
      <c r="M88" s="93"/>
      <c r="N88" s="93"/>
    </row>
    <row r="89" spans="1:14" x14ac:dyDescent="0.25">
      <c r="A89" s="335"/>
      <c r="B89" s="344"/>
      <c r="C89" s="346"/>
      <c r="D89" s="43" t="s">
        <v>47</v>
      </c>
      <c r="E89" s="196">
        <v>3.0000000000000001E-3</v>
      </c>
      <c r="F89" s="196">
        <v>3.0000000000000001E-3</v>
      </c>
      <c r="G89" s="44">
        <v>34</v>
      </c>
      <c r="H89" s="78">
        <f t="shared" si="4"/>
        <v>0.10200000000000001</v>
      </c>
      <c r="I89" s="94">
        <v>1</v>
      </c>
      <c r="J89" s="95">
        <v>2.85</v>
      </c>
      <c r="K89" s="94">
        <v>2.6</v>
      </c>
      <c r="L89" s="94">
        <v>39</v>
      </c>
      <c r="M89" s="92" t="s">
        <v>103</v>
      </c>
      <c r="N89" s="92"/>
    </row>
    <row r="90" spans="1:14" x14ac:dyDescent="0.25">
      <c r="A90" s="335"/>
      <c r="B90" s="344"/>
      <c r="C90" s="346"/>
      <c r="D90" s="41" t="s">
        <v>58</v>
      </c>
      <c r="E90" s="192">
        <v>5.0000000000000001E-3</v>
      </c>
      <c r="F90" s="192">
        <v>5.0000000000000001E-3</v>
      </c>
      <c r="G90" s="42">
        <v>170</v>
      </c>
      <c r="H90" s="167">
        <f t="shared" si="4"/>
        <v>0.85</v>
      </c>
      <c r="I90" s="94"/>
      <c r="J90" s="95"/>
      <c r="K90" s="94"/>
      <c r="L90" s="94"/>
      <c r="M90" s="92"/>
      <c r="N90" s="92"/>
    </row>
    <row r="91" spans="1:14" ht="15.75" thickBot="1" x14ac:dyDescent="0.3">
      <c r="A91" s="336"/>
      <c r="B91" s="345"/>
      <c r="C91" s="347"/>
      <c r="D91" s="84" t="s">
        <v>61</v>
      </c>
      <c r="E91" s="200">
        <v>1E-3</v>
      </c>
      <c r="F91" s="200">
        <v>1E-3</v>
      </c>
      <c r="G91" s="117">
        <v>20</v>
      </c>
      <c r="H91" s="168">
        <f t="shared" si="4"/>
        <v>0.02</v>
      </c>
      <c r="I91" s="129"/>
      <c r="J91" s="130"/>
      <c r="K91" s="129"/>
      <c r="L91" s="129"/>
      <c r="M91" s="102"/>
      <c r="N91" s="102"/>
    </row>
    <row r="92" spans="1:14" x14ac:dyDescent="0.25">
      <c r="A92" s="403">
        <v>3</v>
      </c>
      <c r="B92" s="406" t="s">
        <v>63</v>
      </c>
      <c r="C92" s="320">
        <v>150</v>
      </c>
      <c r="D92" s="96" t="s">
        <v>64</v>
      </c>
      <c r="E92" s="187">
        <v>0.05</v>
      </c>
      <c r="F92" s="187">
        <v>0.05</v>
      </c>
      <c r="G92" s="97">
        <v>70</v>
      </c>
      <c r="H92" s="98">
        <f t="shared" ref="H92:H94" si="5">E92*G92</f>
        <v>3.5</v>
      </c>
      <c r="I92" s="94">
        <v>5.7</v>
      </c>
      <c r="J92" s="155">
        <v>1.65</v>
      </c>
      <c r="K92" s="94">
        <v>32.6</v>
      </c>
      <c r="L92" s="155">
        <v>167.7</v>
      </c>
      <c r="M92" s="94" t="s">
        <v>80</v>
      </c>
      <c r="N92" s="92"/>
    </row>
    <row r="93" spans="1:14" x14ac:dyDescent="0.25">
      <c r="A93" s="404"/>
      <c r="B93" s="398"/>
      <c r="C93" s="407"/>
      <c r="D93" s="144" t="s">
        <v>53</v>
      </c>
      <c r="E93" s="185">
        <v>6.0000000000000001E-3</v>
      </c>
      <c r="F93" s="185">
        <v>6.0000000000000001E-3</v>
      </c>
      <c r="G93" s="141">
        <v>805</v>
      </c>
      <c r="H93" s="142">
        <f t="shared" si="5"/>
        <v>4.83</v>
      </c>
      <c r="I93" s="94"/>
      <c r="J93" s="155"/>
      <c r="K93" s="94"/>
      <c r="L93" s="155"/>
      <c r="M93" s="94"/>
      <c r="N93" s="92"/>
    </row>
    <row r="94" spans="1:14" ht="15.75" thickBot="1" x14ac:dyDescent="0.3">
      <c r="A94" s="405"/>
      <c r="B94" s="399"/>
      <c r="C94" s="321"/>
      <c r="D94" s="43" t="s">
        <v>52</v>
      </c>
      <c r="E94" s="196">
        <v>2E-3</v>
      </c>
      <c r="F94" s="196">
        <v>2E-3</v>
      </c>
      <c r="G94" s="44">
        <v>20</v>
      </c>
      <c r="H94" s="78">
        <f t="shared" si="5"/>
        <v>0.04</v>
      </c>
      <c r="I94" s="273"/>
      <c r="J94" s="4"/>
      <c r="K94" s="273"/>
      <c r="L94" s="4"/>
      <c r="M94" s="94"/>
      <c r="N94" s="92"/>
    </row>
    <row r="95" spans="1:14" ht="15.75" thickBot="1" x14ac:dyDescent="0.3">
      <c r="A95" s="267">
        <v>4</v>
      </c>
      <c r="B95" s="268" t="s">
        <v>96</v>
      </c>
      <c r="C95" s="270">
        <v>90</v>
      </c>
      <c r="D95" s="148" t="s">
        <v>111</v>
      </c>
      <c r="E95" s="269">
        <v>0.1</v>
      </c>
      <c r="F95" s="272">
        <v>0.09</v>
      </c>
      <c r="G95" s="12">
        <v>120</v>
      </c>
      <c r="H95" s="13">
        <f t="shared" ref="H95" si="6">G95*E95</f>
        <v>12</v>
      </c>
      <c r="I95" s="73">
        <v>0.72</v>
      </c>
      <c r="J95" s="73">
        <v>0.09</v>
      </c>
      <c r="K95" s="73">
        <v>2.52</v>
      </c>
      <c r="L95" s="73">
        <v>13.5</v>
      </c>
      <c r="M95" s="73"/>
      <c r="N95" s="73"/>
    </row>
    <row r="96" spans="1:14" ht="23.25" customHeight="1" thickBot="1" x14ac:dyDescent="0.3">
      <c r="A96" s="73">
        <v>5</v>
      </c>
      <c r="B96" s="197" t="s">
        <v>29</v>
      </c>
      <c r="C96" s="198">
        <v>60</v>
      </c>
      <c r="D96" s="11" t="s">
        <v>42</v>
      </c>
      <c r="E96" s="198">
        <v>0.06</v>
      </c>
      <c r="F96" s="198">
        <v>0.06</v>
      </c>
      <c r="G96" s="12">
        <v>58</v>
      </c>
      <c r="H96" s="13">
        <f t="shared" si="3"/>
        <v>3.48</v>
      </c>
      <c r="I96" s="73">
        <v>6.42</v>
      </c>
      <c r="J96" s="73">
        <v>2.7</v>
      </c>
      <c r="K96" s="73">
        <v>26.1</v>
      </c>
      <c r="L96" s="73">
        <v>164.4</v>
      </c>
      <c r="M96" s="73" t="s">
        <v>82</v>
      </c>
      <c r="N96" s="191"/>
    </row>
    <row r="97" spans="1:14" ht="15.75" thickBot="1" x14ac:dyDescent="0.3">
      <c r="A97" s="408">
        <v>6</v>
      </c>
      <c r="B97" s="409" t="s">
        <v>50</v>
      </c>
      <c r="C97" s="381">
        <v>200</v>
      </c>
      <c r="D97" s="41" t="s">
        <v>49</v>
      </c>
      <c r="E97" s="192">
        <v>1E-3</v>
      </c>
      <c r="F97" s="192">
        <v>1E-3</v>
      </c>
      <c r="G97" s="42">
        <v>800</v>
      </c>
      <c r="H97" s="81">
        <f>G97*F97</f>
        <v>0.8</v>
      </c>
      <c r="I97" s="73">
        <v>0.2</v>
      </c>
      <c r="J97" s="73">
        <v>0</v>
      </c>
      <c r="K97" s="182">
        <v>14</v>
      </c>
      <c r="L97" s="73">
        <v>56</v>
      </c>
      <c r="M97" s="73" t="s">
        <v>81</v>
      </c>
      <c r="N97" s="70"/>
    </row>
    <row r="98" spans="1:14" ht="15.75" thickBot="1" x14ac:dyDescent="0.3">
      <c r="A98" s="408"/>
      <c r="B98" s="409"/>
      <c r="C98" s="381"/>
      <c r="D98" s="41" t="s">
        <v>41</v>
      </c>
      <c r="E98" s="192">
        <v>1.4999999999999999E-2</v>
      </c>
      <c r="F98" s="192">
        <v>1.4999999999999999E-2</v>
      </c>
      <c r="G98" s="42">
        <v>75</v>
      </c>
      <c r="H98" s="81">
        <f>G98*F98</f>
        <v>1.125</v>
      </c>
      <c r="I98" s="206"/>
      <c r="J98" s="55"/>
      <c r="K98" s="206"/>
      <c r="L98" s="206"/>
      <c r="M98" s="206"/>
      <c r="N98" s="70"/>
    </row>
    <row r="99" spans="1:14" ht="15.75" thickBot="1" x14ac:dyDescent="0.3">
      <c r="A99" s="73"/>
      <c r="B99" s="186"/>
      <c r="C99" s="198"/>
      <c r="D99" s="11"/>
      <c r="E99" s="198"/>
      <c r="F99" s="198"/>
      <c r="G99" s="12"/>
      <c r="H99" s="13"/>
      <c r="I99" s="73"/>
      <c r="J99" s="182"/>
      <c r="K99" s="73"/>
      <c r="L99" s="73"/>
      <c r="M99" s="73"/>
      <c r="N99" s="191"/>
    </row>
    <row r="100" spans="1:14" ht="15.75" thickBot="1" x14ac:dyDescent="0.3">
      <c r="A100" s="388" t="s">
        <v>26</v>
      </c>
      <c r="B100" s="389"/>
      <c r="C100" s="389"/>
      <c r="D100" s="389"/>
      <c r="E100" s="389"/>
      <c r="F100" s="389"/>
      <c r="G100" s="389"/>
      <c r="H100" s="13">
        <f>SUM(H82:H99)</f>
        <v>81.191000000000003</v>
      </c>
      <c r="I100" s="73">
        <f>SUM(I82:I99)</f>
        <v>33.840000000000003</v>
      </c>
      <c r="J100" s="183">
        <f>SUM(J82:J99)</f>
        <v>18.63</v>
      </c>
      <c r="K100" s="73">
        <f>SUM(K82:K99)</f>
        <v>83.110000000000014</v>
      </c>
      <c r="L100" s="73">
        <f>SUM(L82:L99)</f>
        <v>641.6</v>
      </c>
      <c r="M100" s="73"/>
      <c r="N100" s="191"/>
    </row>
    <row r="108" spans="1:14" ht="13.5" customHeight="1" x14ac:dyDescent="0.25"/>
    <row r="109" spans="1:14" ht="13.5" customHeight="1" x14ac:dyDescent="0.25"/>
    <row r="110" spans="1:14" ht="13.5" customHeight="1" x14ac:dyDescent="0.25"/>
    <row r="111" spans="1:14" ht="13.5" customHeight="1" thickBot="1" x14ac:dyDescent="0.3"/>
    <row r="112" spans="1:14" x14ac:dyDescent="0.25">
      <c r="A112" s="386" t="s">
        <v>36</v>
      </c>
      <c r="B112" s="390"/>
      <c r="C112" s="390"/>
      <c r="D112" s="390"/>
      <c r="E112" s="390"/>
      <c r="F112" s="390"/>
      <c r="G112" s="390"/>
      <c r="H112" s="390"/>
      <c r="I112" s="390"/>
      <c r="J112" s="390"/>
      <c r="K112" s="390"/>
      <c r="L112" s="390"/>
      <c r="M112" s="390"/>
      <c r="N112" s="391"/>
    </row>
    <row r="113" spans="1:14" ht="25.5" x14ac:dyDescent="0.25">
      <c r="A113" s="195" t="s">
        <v>1</v>
      </c>
      <c r="B113" s="192"/>
      <c r="C113" s="192" t="s">
        <v>2</v>
      </c>
      <c r="D113" s="41" t="s">
        <v>3</v>
      </c>
      <c r="E113" s="192" t="s">
        <v>4</v>
      </c>
      <c r="F113" s="192" t="s">
        <v>5</v>
      </c>
      <c r="G113" s="42" t="s">
        <v>6</v>
      </c>
      <c r="H113" s="42" t="s">
        <v>7</v>
      </c>
      <c r="I113" s="192" t="s">
        <v>8</v>
      </c>
      <c r="J113" s="203" t="s">
        <v>9</v>
      </c>
      <c r="K113" s="192" t="s">
        <v>10</v>
      </c>
      <c r="L113" s="192" t="s">
        <v>11</v>
      </c>
      <c r="M113" s="192" t="s">
        <v>39</v>
      </c>
      <c r="N113" s="202" t="s">
        <v>13</v>
      </c>
    </row>
    <row r="114" spans="1:14" ht="15.75" thickBot="1" x14ac:dyDescent="0.3">
      <c r="A114" s="201"/>
      <c r="B114" s="196" t="s">
        <v>14</v>
      </c>
      <c r="C114" s="196" t="s">
        <v>15</v>
      </c>
      <c r="D114" s="43"/>
      <c r="E114" s="196" t="s">
        <v>15</v>
      </c>
      <c r="F114" s="196" t="s">
        <v>15</v>
      </c>
      <c r="G114" s="44" t="s">
        <v>16</v>
      </c>
      <c r="H114" s="44" t="s">
        <v>17</v>
      </c>
      <c r="I114" s="196" t="s">
        <v>15</v>
      </c>
      <c r="J114" s="196" t="s">
        <v>15</v>
      </c>
      <c r="K114" s="196" t="s">
        <v>15</v>
      </c>
      <c r="L114" s="196" t="s">
        <v>15</v>
      </c>
      <c r="M114" s="196"/>
      <c r="N114" s="190"/>
    </row>
    <row r="115" spans="1:14" ht="25.5" x14ac:dyDescent="0.25">
      <c r="A115" s="334">
        <v>1</v>
      </c>
      <c r="B115" s="400" t="s">
        <v>105</v>
      </c>
      <c r="C115" s="322">
        <v>90</v>
      </c>
      <c r="D115" s="46" t="s">
        <v>56</v>
      </c>
      <c r="E115" s="145">
        <v>0.16</v>
      </c>
      <c r="F115" s="194">
        <v>0.12</v>
      </c>
      <c r="G115" s="87">
        <v>300</v>
      </c>
      <c r="H115" s="80">
        <f>G115*E115</f>
        <v>48</v>
      </c>
      <c r="I115" s="177"/>
      <c r="J115" s="177"/>
      <c r="K115" s="177"/>
      <c r="L115" s="177"/>
      <c r="M115" s="177"/>
      <c r="N115" s="177" t="s">
        <v>83</v>
      </c>
    </row>
    <row r="116" spans="1:14" x14ac:dyDescent="0.25">
      <c r="A116" s="335"/>
      <c r="B116" s="401"/>
      <c r="C116" s="402"/>
      <c r="D116" s="52" t="s">
        <v>47</v>
      </c>
      <c r="E116" s="204">
        <v>5.0000000000000001E-3</v>
      </c>
      <c r="F116" s="192">
        <v>5.0000000000000001E-3</v>
      </c>
      <c r="G116" s="42">
        <v>34</v>
      </c>
      <c r="H116" s="81">
        <f t="shared" ref="H116:H132" si="7">G116*E116</f>
        <v>0.17</v>
      </c>
      <c r="I116" s="206"/>
      <c r="J116" s="206"/>
      <c r="K116" s="206"/>
      <c r="L116" s="206"/>
      <c r="M116" s="206"/>
      <c r="N116" s="206"/>
    </row>
    <row r="117" spans="1:14" x14ac:dyDescent="0.25">
      <c r="A117" s="335"/>
      <c r="B117" s="401"/>
      <c r="C117" s="402"/>
      <c r="D117" s="52" t="s">
        <v>61</v>
      </c>
      <c r="E117" s="204">
        <v>2E-3</v>
      </c>
      <c r="F117" s="192">
        <v>2E-3</v>
      </c>
      <c r="G117" s="42">
        <v>20</v>
      </c>
      <c r="H117" s="81">
        <f t="shared" si="7"/>
        <v>0.04</v>
      </c>
      <c r="I117" s="206">
        <v>11.97</v>
      </c>
      <c r="J117" s="206">
        <v>9.6300000000000008</v>
      </c>
      <c r="K117" s="206">
        <v>1.71</v>
      </c>
      <c r="L117" s="206">
        <v>141.84</v>
      </c>
      <c r="M117" s="206" t="s">
        <v>93</v>
      </c>
      <c r="N117" s="206"/>
    </row>
    <row r="118" spans="1:14" ht="15.75" thickBot="1" x14ac:dyDescent="0.3">
      <c r="A118" s="335"/>
      <c r="B118" s="401"/>
      <c r="C118" s="402"/>
      <c r="D118" s="52" t="s">
        <v>23</v>
      </c>
      <c r="E118" s="204">
        <v>0.01</v>
      </c>
      <c r="F118" s="192">
        <v>0.01</v>
      </c>
      <c r="G118" s="42">
        <v>170</v>
      </c>
      <c r="H118" s="81">
        <f t="shared" si="7"/>
        <v>1.7</v>
      </c>
      <c r="I118" s="206"/>
      <c r="J118" s="206"/>
      <c r="K118" s="206"/>
      <c r="L118" s="206"/>
      <c r="M118" s="206"/>
      <c r="N118" s="206"/>
    </row>
    <row r="119" spans="1:14" x14ac:dyDescent="0.25">
      <c r="A119" s="334">
        <v>2</v>
      </c>
      <c r="B119" s="400" t="s">
        <v>98</v>
      </c>
      <c r="C119" s="319">
        <v>50</v>
      </c>
      <c r="D119" s="79" t="s">
        <v>102</v>
      </c>
      <c r="E119" s="194">
        <v>5.0000000000000001E-3</v>
      </c>
      <c r="F119" s="194">
        <v>5.0000000000000001E-3</v>
      </c>
      <c r="G119" s="87">
        <v>805</v>
      </c>
      <c r="H119" s="80">
        <f t="shared" si="7"/>
        <v>4.0250000000000004</v>
      </c>
      <c r="I119" s="88"/>
      <c r="J119" s="88"/>
      <c r="K119" s="89"/>
      <c r="L119" s="88"/>
      <c r="M119" s="89"/>
      <c r="N119" s="93"/>
    </row>
    <row r="120" spans="1:14" x14ac:dyDescent="0.25">
      <c r="A120" s="335"/>
      <c r="B120" s="401"/>
      <c r="C120" s="346"/>
      <c r="D120" s="41" t="s">
        <v>47</v>
      </c>
      <c r="E120" s="192">
        <v>3.0000000000000001E-3</v>
      </c>
      <c r="F120" s="192">
        <v>3.0000000000000001E-3</v>
      </c>
      <c r="G120" s="42">
        <v>34</v>
      </c>
      <c r="H120" s="81">
        <f t="shared" si="7"/>
        <v>0.10200000000000001</v>
      </c>
      <c r="I120" s="90"/>
      <c r="J120" s="90"/>
      <c r="K120" s="91"/>
      <c r="L120" s="90"/>
      <c r="M120" s="91"/>
      <c r="N120" s="92"/>
    </row>
    <row r="121" spans="1:14" x14ac:dyDescent="0.25">
      <c r="A121" s="335"/>
      <c r="B121" s="401"/>
      <c r="C121" s="346"/>
      <c r="D121" s="41" t="s">
        <v>24</v>
      </c>
      <c r="E121" s="192">
        <v>3.0000000000000001E-3</v>
      </c>
      <c r="F121" s="192">
        <v>3.0000000000000001E-3</v>
      </c>
      <c r="G121" s="42">
        <v>300</v>
      </c>
      <c r="H121" s="81">
        <f t="shared" si="7"/>
        <v>0.9</v>
      </c>
      <c r="I121" s="90">
        <v>4.95</v>
      </c>
      <c r="J121" s="90">
        <v>2.5</v>
      </c>
      <c r="K121" s="91">
        <v>5</v>
      </c>
      <c r="L121" s="90">
        <v>61.55</v>
      </c>
      <c r="M121" s="91" t="s">
        <v>99</v>
      </c>
      <c r="N121" s="92"/>
    </row>
    <row r="122" spans="1:14" x14ac:dyDescent="0.25">
      <c r="A122" s="335"/>
      <c r="B122" s="401"/>
      <c r="C122" s="346"/>
      <c r="D122" s="41" t="s">
        <v>46</v>
      </c>
      <c r="E122" s="192">
        <v>4.0000000000000001E-3</v>
      </c>
      <c r="F122" s="192">
        <v>3.0000000000000001E-3</v>
      </c>
      <c r="G122" s="42">
        <v>35</v>
      </c>
      <c r="H122" s="81">
        <f t="shared" si="7"/>
        <v>0.14000000000000001</v>
      </c>
      <c r="I122" s="90"/>
      <c r="J122" s="90"/>
      <c r="K122" s="91"/>
      <c r="L122" s="90"/>
      <c r="M122" s="91"/>
      <c r="N122" s="92"/>
    </row>
    <row r="123" spans="1:14" x14ac:dyDescent="0.25">
      <c r="A123" s="335"/>
      <c r="B123" s="401"/>
      <c r="C123" s="346"/>
      <c r="D123" s="43" t="s">
        <v>21</v>
      </c>
      <c r="E123" s="196">
        <v>3.0000000000000001E-3</v>
      </c>
      <c r="F123" s="196">
        <v>3.0000000000000001E-3</v>
      </c>
      <c r="G123" s="44">
        <v>30</v>
      </c>
      <c r="H123" s="78">
        <f t="shared" si="7"/>
        <v>0.09</v>
      </c>
      <c r="I123" s="90"/>
      <c r="J123" s="90"/>
      <c r="K123" s="91"/>
      <c r="L123" s="90"/>
      <c r="M123" s="91"/>
      <c r="N123" s="92"/>
    </row>
    <row r="124" spans="1:14" x14ac:dyDescent="0.25">
      <c r="A124" s="335"/>
      <c r="B124" s="401"/>
      <c r="C124" s="346"/>
      <c r="D124" s="43" t="s">
        <v>41</v>
      </c>
      <c r="E124" s="196">
        <v>1E-3</v>
      </c>
      <c r="F124" s="196">
        <v>1E-3</v>
      </c>
      <c r="G124" s="44">
        <v>75</v>
      </c>
      <c r="H124" s="78">
        <f t="shared" si="7"/>
        <v>7.4999999999999997E-2</v>
      </c>
      <c r="I124" s="90"/>
      <c r="J124" s="90"/>
      <c r="K124" s="91"/>
      <c r="L124" s="90"/>
      <c r="M124" s="91"/>
      <c r="N124" s="92"/>
    </row>
    <row r="125" spans="1:14" ht="15.75" thickBot="1" x14ac:dyDescent="0.3">
      <c r="A125" s="336"/>
      <c r="B125" s="411"/>
      <c r="C125" s="347"/>
      <c r="D125" s="84" t="s">
        <v>52</v>
      </c>
      <c r="E125" s="200">
        <v>2E-3</v>
      </c>
      <c r="F125" s="200">
        <v>2E-3</v>
      </c>
      <c r="G125" s="117">
        <v>20</v>
      </c>
      <c r="H125" s="85">
        <f t="shared" si="7"/>
        <v>0.04</v>
      </c>
      <c r="I125" s="100"/>
      <c r="J125" s="100"/>
      <c r="K125" s="101"/>
      <c r="L125" s="100"/>
      <c r="M125" s="101"/>
      <c r="N125" s="102"/>
    </row>
    <row r="126" spans="1:14" x14ac:dyDescent="0.25">
      <c r="A126" s="412">
        <v>3</v>
      </c>
      <c r="B126" s="414" t="s">
        <v>60</v>
      </c>
      <c r="C126" s="415">
        <v>150</v>
      </c>
      <c r="D126" s="46" t="s">
        <v>60</v>
      </c>
      <c r="E126" s="145">
        <v>0.06</v>
      </c>
      <c r="F126" s="194">
        <v>0.06</v>
      </c>
      <c r="G126" s="87">
        <v>45</v>
      </c>
      <c r="H126" s="80">
        <f t="shared" si="7"/>
        <v>2.6999999999999997</v>
      </c>
      <c r="I126" s="177"/>
      <c r="J126" s="177"/>
      <c r="K126" s="177"/>
      <c r="L126" s="177"/>
      <c r="M126" s="177"/>
      <c r="N126" s="177"/>
    </row>
    <row r="127" spans="1:14" x14ac:dyDescent="0.25">
      <c r="A127" s="408"/>
      <c r="B127" s="409"/>
      <c r="C127" s="416"/>
      <c r="D127" s="52" t="s">
        <v>53</v>
      </c>
      <c r="E127" s="204">
        <v>6.0000000000000001E-3</v>
      </c>
      <c r="F127" s="192">
        <v>6.0000000000000001E-3</v>
      </c>
      <c r="G127" s="42">
        <v>805</v>
      </c>
      <c r="H127" s="81">
        <f t="shared" si="7"/>
        <v>4.83</v>
      </c>
      <c r="I127" s="94">
        <v>6</v>
      </c>
      <c r="J127" s="95">
        <v>1.35</v>
      </c>
      <c r="K127" s="94">
        <v>38.200000000000003</v>
      </c>
      <c r="L127" s="94">
        <v>180.3</v>
      </c>
      <c r="M127" s="92" t="s">
        <v>89</v>
      </c>
      <c r="N127" s="206"/>
    </row>
    <row r="128" spans="1:14" ht="15.75" thickBot="1" x14ac:dyDescent="0.3">
      <c r="A128" s="413"/>
      <c r="B128" s="378"/>
      <c r="C128" s="417"/>
      <c r="D128" s="61" t="s">
        <v>61</v>
      </c>
      <c r="E128" s="176">
        <v>2E-3</v>
      </c>
      <c r="F128" s="200">
        <v>2E-3</v>
      </c>
      <c r="G128" s="117">
        <v>20</v>
      </c>
      <c r="H128" s="85">
        <f t="shared" si="7"/>
        <v>0.04</v>
      </c>
      <c r="I128" s="207"/>
      <c r="J128" s="207"/>
      <c r="K128" s="207"/>
      <c r="L128" s="207"/>
      <c r="M128" s="207"/>
      <c r="N128" s="207"/>
    </row>
    <row r="129" spans="1:14" ht="15.75" thickBot="1" x14ac:dyDescent="0.3">
      <c r="A129" s="295">
        <v>4</v>
      </c>
      <c r="B129" s="150" t="s">
        <v>96</v>
      </c>
      <c r="C129" s="264">
        <v>100</v>
      </c>
      <c r="D129" s="66" t="s">
        <v>111</v>
      </c>
      <c r="E129" s="150">
        <v>0.1</v>
      </c>
      <c r="F129" s="263">
        <v>0.09</v>
      </c>
      <c r="G129" s="141">
        <v>120</v>
      </c>
      <c r="H129" s="142">
        <f t="shared" si="7"/>
        <v>12</v>
      </c>
      <c r="I129" s="266">
        <v>0.8</v>
      </c>
      <c r="J129" s="266">
        <v>0.1</v>
      </c>
      <c r="K129" s="266">
        <v>2.8</v>
      </c>
      <c r="L129" s="266">
        <v>15</v>
      </c>
      <c r="M129" s="266"/>
      <c r="N129" s="265"/>
    </row>
    <row r="130" spans="1:14" ht="23.25" customHeight="1" thickBot="1" x14ac:dyDescent="0.3">
      <c r="A130" s="289">
        <v>5</v>
      </c>
      <c r="B130" s="303" t="s">
        <v>94</v>
      </c>
      <c r="C130" s="180">
        <v>60</v>
      </c>
      <c r="D130" s="146" t="s">
        <v>94</v>
      </c>
      <c r="E130" s="145">
        <v>0.06</v>
      </c>
      <c r="F130" s="194">
        <v>0.06</v>
      </c>
      <c r="G130" s="87">
        <v>58</v>
      </c>
      <c r="H130" s="80">
        <f t="shared" si="7"/>
        <v>3.48</v>
      </c>
      <c r="I130" s="73">
        <v>6.42</v>
      </c>
      <c r="J130" s="73">
        <v>2.7</v>
      </c>
      <c r="K130" s="73">
        <v>26.1</v>
      </c>
      <c r="L130" s="73">
        <v>164.4</v>
      </c>
      <c r="M130" s="73" t="s">
        <v>82</v>
      </c>
      <c r="N130" s="177"/>
    </row>
    <row r="131" spans="1:14" ht="15.75" thickBot="1" x14ac:dyDescent="0.3">
      <c r="A131" s="418">
        <v>6</v>
      </c>
      <c r="B131" s="414" t="s">
        <v>50</v>
      </c>
      <c r="C131" s="390" t="s">
        <v>62</v>
      </c>
      <c r="D131" s="79" t="s">
        <v>49</v>
      </c>
      <c r="E131" s="290">
        <v>1E-3</v>
      </c>
      <c r="F131" s="290">
        <v>1E-3</v>
      </c>
      <c r="G131" s="87">
        <v>800</v>
      </c>
      <c r="H131" s="302">
        <f t="shared" si="7"/>
        <v>0.8</v>
      </c>
      <c r="I131" s="47"/>
      <c r="J131" s="47"/>
      <c r="K131" s="47"/>
      <c r="L131" s="173"/>
      <c r="M131" s="47"/>
      <c r="N131" s="47"/>
    </row>
    <row r="132" spans="1:14" ht="15.75" thickBot="1" x14ac:dyDescent="0.3">
      <c r="A132" s="336"/>
      <c r="B132" s="378"/>
      <c r="C132" s="419"/>
      <c r="D132" s="84" t="s">
        <v>41</v>
      </c>
      <c r="E132" s="294">
        <v>1.4999999999999999E-2</v>
      </c>
      <c r="F132" s="294">
        <v>1.4999999999999999E-2</v>
      </c>
      <c r="G132" s="117">
        <v>75</v>
      </c>
      <c r="H132" s="168">
        <f t="shared" si="7"/>
        <v>1.125</v>
      </c>
      <c r="I132" s="73">
        <v>0.2</v>
      </c>
      <c r="J132" s="73">
        <v>0</v>
      </c>
      <c r="K132" s="182">
        <v>14</v>
      </c>
      <c r="L132" s="73">
        <v>56</v>
      </c>
      <c r="M132" s="73" t="s">
        <v>81</v>
      </c>
      <c r="N132" s="206"/>
    </row>
    <row r="133" spans="1:14" ht="32.25" customHeight="1" thickBot="1" x14ac:dyDescent="0.3">
      <c r="A133" s="318" t="s">
        <v>69</v>
      </c>
      <c r="B133" s="321"/>
      <c r="C133" s="321"/>
      <c r="D133" s="321"/>
      <c r="E133" s="321"/>
      <c r="F133" s="321"/>
      <c r="G133" s="321"/>
      <c r="H133" s="99">
        <f>SUM(H115:H132)</f>
        <v>80.257000000000005</v>
      </c>
      <c r="I133" s="72">
        <f>SUM(I116:I132)</f>
        <v>30.34</v>
      </c>
      <c r="J133" s="72">
        <f>SUM(J115:J132)</f>
        <v>16.28</v>
      </c>
      <c r="K133" s="72">
        <f>SUM(K116:K132)</f>
        <v>87.81</v>
      </c>
      <c r="L133" s="72">
        <f>SUM(L115:L132)</f>
        <v>619.09</v>
      </c>
      <c r="M133" s="207"/>
      <c r="N133" s="207"/>
    </row>
    <row r="144" spans="1:14" ht="15.75" thickBot="1" x14ac:dyDescent="0.3"/>
    <row r="145" spans="1:14" x14ac:dyDescent="0.25">
      <c r="A145" s="386" t="s">
        <v>37</v>
      </c>
      <c r="B145" s="390"/>
      <c r="C145" s="390"/>
      <c r="D145" s="390"/>
      <c r="E145" s="390"/>
      <c r="F145" s="390"/>
      <c r="G145" s="390"/>
      <c r="H145" s="390"/>
      <c r="I145" s="390"/>
      <c r="J145" s="390"/>
      <c r="K145" s="390"/>
      <c r="L145" s="390"/>
      <c r="M145" s="390"/>
      <c r="N145" s="391"/>
    </row>
    <row r="146" spans="1:14" ht="25.5" x14ac:dyDescent="0.25">
      <c r="A146" s="195" t="s">
        <v>1</v>
      </c>
      <c r="B146" s="192"/>
      <c r="C146" s="192" t="s">
        <v>2</v>
      </c>
      <c r="D146" s="41" t="s">
        <v>3</v>
      </c>
      <c r="E146" s="192" t="s">
        <v>4</v>
      </c>
      <c r="F146" s="192" t="s">
        <v>5</v>
      </c>
      <c r="G146" s="42" t="s">
        <v>6</v>
      </c>
      <c r="H146" s="42" t="s">
        <v>7</v>
      </c>
      <c r="I146" s="192" t="s">
        <v>8</v>
      </c>
      <c r="J146" s="203" t="s">
        <v>9</v>
      </c>
      <c r="K146" s="192" t="s">
        <v>10</v>
      </c>
      <c r="L146" s="192" t="s">
        <v>11</v>
      </c>
      <c r="M146" s="192" t="s">
        <v>39</v>
      </c>
      <c r="N146" s="202" t="s">
        <v>13</v>
      </c>
    </row>
    <row r="147" spans="1:14" ht="15.75" thickBot="1" x14ac:dyDescent="0.3">
      <c r="A147" s="201"/>
      <c r="B147" s="196" t="s">
        <v>14</v>
      </c>
      <c r="C147" s="196" t="s">
        <v>15</v>
      </c>
      <c r="D147" s="43"/>
      <c r="E147" s="196" t="s">
        <v>15</v>
      </c>
      <c r="F147" s="196" t="s">
        <v>15</v>
      </c>
      <c r="G147" s="44" t="s">
        <v>16</v>
      </c>
      <c r="H147" s="44" t="s">
        <v>17</v>
      </c>
      <c r="I147" s="196" t="s">
        <v>15</v>
      </c>
      <c r="J147" s="196" t="s">
        <v>15</v>
      </c>
      <c r="K147" s="196" t="s">
        <v>15</v>
      </c>
      <c r="L147" s="196" t="s">
        <v>15</v>
      </c>
      <c r="M147" s="196"/>
      <c r="N147" s="190"/>
    </row>
    <row r="148" spans="1:14" ht="25.5" x14ac:dyDescent="0.25">
      <c r="A148" s="316">
        <v>1</v>
      </c>
      <c r="B148" s="331" t="s">
        <v>104</v>
      </c>
      <c r="C148" s="322">
        <v>90</v>
      </c>
      <c r="D148" s="79" t="s">
        <v>43</v>
      </c>
      <c r="E148" s="194">
        <v>0.1</v>
      </c>
      <c r="F148" s="194">
        <v>0.09</v>
      </c>
      <c r="G148" s="87">
        <v>490</v>
      </c>
      <c r="H148" s="80">
        <f>E148*G148</f>
        <v>49</v>
      </c>
      <c r="I148" s="127"/>
      <c r="J148" s="164"/>
      <c r="K148" s="127"/>
      <c r="L148" s="164"/>
      <c r="M148" s="177"/>
      <c r="N148" s="69" t="s">
        <v>83</v>
      </c>
    </row>
    <row r="149" spans="1:14" x14ac:dyDescent="0.25">
      <c r="A149" s="366"/>
      <c r="B149" s="344"/>
      <c r="C149" s="402"/>
      <c r="D149" s="41" t="s">
        <v>21</v>
      </c>
      <c r="E149" s="192">
        <v>5.0000000000000001E-3</v>
      </c>
      <c r="F149" s="192">
        <v>5.0000000000000001E-3</v>
      </c>
      <c r="G149" s="42">
        <v>30</v>
      </c>
      <c r="H149" s="81">
        <f t="shared" ref="H149:H153" si="8">E149*G149</f>
        <v>0.15</v>
      </c>
      <c r="I149" s="94"/>
      <c r="J149" s="155"/>
      <c r="K149" s="94"/>
      <c r="L149" s="155"/>
      <c r="M149" s="94"/>
      <c r="N149" s="92"/>
    </row>
    <row r="150" spans="1:14" x14ac:dyDescent="0.25">
      <c r="A150" s="366"/>
      <c r="B150" s="344"/>
      <c r="C150" s="402"/>
      <c r="D150" s="41" t="s">
        <v>58</v>
      </c>
      <c r="E150" s="192">
        <v>5.0000000000000001E-3</v>
      </c>
      <c r="F150" s="192">
        <v>5.0000000000000001E-3</v>
      </c>
      <c r="G150" s="42">
        <v>170</v>
      </c>
      <c r="H150" s="81">
        <f t="shared" si="8"/>
        <v>0.85</v>
      </c>
      <c r="I150" s="94"/>
      <c r="J150" s="155"/>
      <c r="K150" s="94"/>
      <c r="L150" s="155"/>
      <c r="M150" s="94"/>
      <c r="N150" s="92"/>
    </row>
    <row r="151" spans="1:14" x14ac:dyDescent="0.25">
      <c r="A151" s="366"/>
      <c r="B151" s="344"/>
      <c r="C151" s="402"/>
      <c r="D151" s="41" t="s">
        <v>29</v>
      </c>
      <c r="E151" s="192">
        <v>0.01</v>
      </c>
      <c r="F151" s="192">
        <v>0.01</v>
      </c>
      <c r="G151" s="42">
        <v>58</v>
      </c>
      <c r="H151" s="81">
        <f t="shared" si="8"/>
        <v>0.57999999999999996</v>
      </c>
      <c r="I151" s="205">
        <v>19.8</v>
      </c>
      <c r="J151" s="189">
        <v>11.34</v>
      </c>
      <c r="K151" s="205">
        <v>5.29</v>
      </c>
      <c r="L151" s="189">
        <v>201</v>
      </c>
      <c r="M151" s="94" t="s">
        <v>84</v>
      </c>
      <c r="N151" s="92"/>
    </row>
    <row r="152" spans="1:14" x14ac:dyDescent="0.25">
      <c r="A152" s="366"/>
      <c r="B152" s="344"/>
      <c r="C152" s="402"/>
      <c r="D152" s="41" t="s">
        <v>70</v>
      </c>
      <c r="E152" s="192">
        <v>3.0000000000000001E-3</v>
      </c>
      <c r="F152" s="192">
        <v>3.0000000000000001E-3</v>
      </c>
      <c r="G152" s="42">
        <v>150</v>
      </c>
      <c r="H152" s="81">
        <f t="shared" si="8"/>
        <v>0.45</v>
      </c>
      <c r="I152" s="94"/>
      <c r="J152" s="155"/>
      <c r="K152" s="94"/>
      <c r="L152" s="155"/>
      <c r="M152" s="94"/>
      <c r="N152" s="92"/>
    </row>
    <row r="153" spans="1:14" ht="15.75" thickBot="1" x14ac:dyDescent="0.3">
      <c r="A153" s="369"/>
      <c r="B153" s="345"/>
      <c r="C153" s="410"/>
      <c r="D153" s="43" t="s">
        <v>52</v>
      </c>
      <c r="E153" s="196">
        <v>2E-3</v>
      </c>
      <c r="F153" s="196">
        <v>2E-3</v>
      </c>
      <c r="G153" s="44">
        <v>20</v>
      </c>
      <c r="H153" s="78">
        <f t="shared" si="8"/>
        <v>0.04</v>
      </c>
      <c r="I153" s="94"/>
      <c r="J153" s="155"/>
      <c r="K153" s="94"/>
      <c r="L153" s="155"/>
      <c r="M153" s="94"/>
      <c r="N153" s="92"/>
    </row>
    <row r="154" spans="1:14" x14ac:dyDescent="0.25">
      <c r="A154" s="316">
        <v>2</v>
      </c>
      <c r="B154" s="331" t="s">
        <v>101</v>
      </c>
      <c r="C154" s="319">
        <v>50</v>
      </c>
      <c r="D154" s="79" t="s">
        <v>54</v>
      </c>
      <c r="E154" s="194">
        <v>5.0000000000000001E-3</v>
      </c>
      <c r="F154" s="194">
        <v>5.0000000000000001E-3</v>
      </c>
      <c r="G154" s="87">
        <v>278</v>
      </c>
      <c r="H154" s="80">
        <f t="shared" ref="H154:H165" si="9">G154*E154</f>
        <v>1.3900000000000001</v>
      </c>
      <c r="I154" s="127"/>
      <c r="J154" s="128"/>
      <c r="K154" s="127"/>
      <c r="L154" s="127"/>
      <c r="M154" s="93"/>
      <c r="N154" s="93"/>
    </row>
    <row r="155" spans="1:14" x14ac:dyDescent="0.25">
      <c r="A155" s="366"/>
      <c r="B155" s="344"/>
      <c r="C155" s="346"/>
      <c r="D155" s="43" t="s">
        <v>47</v>
      </c>
      <c r="E155" s="196">
        <v>3.0000000000000001E-3</v>
      </c>
      <c r="F155" s="196">
        <v>3.0000000000000001E-3</v>
      </c>
      <c r="G155" s="44">
        <v>34</v>
      </c>
      <c r="H155" s="78">
        <f t="shared" si="9"/>
        <v>0.10200000000000001</v>
      </c>
      <c r="I155" s="94">
        <v>1</v>
      </c>
      <c r="J155" s="95">
        <v>2.85</v>
      </c>
      <c r="K155" s="94">
        <v>2.6</v>
      </c>
      <c r="L155" s="94">
        <v>39</v>
      </c>
      <c r="M155" s="92" t="s">
        <v>103</v>
      </c>
      <c r="N155" s="92"/>
    </row>
    <row r="156" spans="1:14" x14ac:dyDescent="0.25">
      <c r="A156" s="366"/>
      <c r="B156" s="344"/>
      <c r="C156" s="346"/>
      <c r="D156" s="41" t="s">
        <v>23</v>
      </c>
      <c r="E156" s="192">
        <v>3.0000000000000001E-3</v>
      </c>
      <c r="F156" s="192">
        <v>3.0000000000000001E-3</v>
      </c>
      <c r="G156" s="42">
        <v>170</v>
      </c>
      <c r="H156" s="167">
        <f t="shared" si="9"/>
        <v>0.51</v>
      </c>
      <c r="I156" s="94"/>
      <c r="J156" s="95"/>
      <c r="K156" s="94"/>
      <c r="L156" s="94"/>
      <c r="M156" s="92"/>
      <c r="N156" s="92"/>
    </row>
    <row r="157" spans="1:14" ht="15.75" thickBot="1" x14ac:dyDescent="0.3">
      <c r="A157" s="369"/>
      <c r="B157" s="345"/>
      <c r="C157" s="347"/>
      <c r="D157" s="84" t="s">
        <v>61</v>
      </c>
      <c r="E157" s="200">
        <v>2E-3</v>
      </c>
      <c r="F157" s="200">
        <v>2E-3</v>
      </c>
      <c r="G157" s="117">
        <v>20</v>
      </c>
      <c r="H157" s="168">
        <f t="shared" si="9"/>
        <v>0.04</v>
      </c>
      <c r="I157" s="129"/>
      <c r="J157" s="130"/>
      <c r="K157" s="129"/>
      <c r="L157" s="129"/>
      <c r="M157" s="102"/>
      <c r="N157" s="102"/>
    </row>
    <row r="158" spans="1:14" x14ac:dyDescent="0.25">
      <c r="A158" s="386">
        <v>3</v>
      </c>
      <c r="B158" s="390" t="s">
        <v>66</v>
      </c>
      <c r="C158" s="415">
        <v>150</v>
      </c>
      <c r="D158" s="46" t="s">
        <v>45</v>
      </c>
      <c r="E158" s="145">
        <v>0.18</v>
      </c>
      <c r="F158" s="194">
        <v>0.16</v>
      </c>
      <c r="G158" s="87">
        <v>35</v>
      </c>
      <c r="H158" s="49">
        <f t="shared" si="9"/>
        <v>6.3</v>
      </c>
      <c r="I158" s="177"/>
      <c r="J158" s="177"/>
      <c r="K158" s="177"/>
      <c r="L158" s="50"/>
      <c r="M158" s="177"/>
      <c r="N158" s="69"/>
    </row>
    <row r="159" spans="1:14" x14ac:dyDescent="0.25">
      <c r="A159" s="380"/>
      <c r="B159" s="381"/>
      <c r="C159" s="416"/>
      <c r="D159" s="52" t="s">
        <v>53</v>
      </c>
      <c r="E159" s="204">
        <v>4.0000000000000001E-3</v>
      </c>
      <c r="F159" s="192">
        <v>4.0000000000000001E-3</v>
      </c>
      <c r="G159" s="42">
        <v>805</v>
      </c>
      <c r="H159" s="54">
        <f t="shared" si="9"/>
        <v>3.22</v>
      </c>
      <c r="I159" s="206">
        <v>3.15</v>
      </c>
      <c r="J159" s="206">
        <v>6.9</v>
      </c>
      <c r="K159" s="206">
        <v>12.75</v>
      </c>
      <c r="L159" s="55">
        <v>122.55</v>
      </c>
      <c r="M159" s="206" t="s">
        <v>95</v>
      </c>
      <c r="N159" s="70"/>
    </row>
    <row r="160" spans="1:14" x14ac:dyDescent="0.25">
      <c r="A160" s="396"/>
      <c r="B160" s="392"/>
      <c r="C160" s="421"/>
      <c r="D160" s="56" t="s">
        <v>20</v>
      </c>
      <c r="E160" s="139">
        <v>0.02</v>
      </c>
      <c r="F160" s="196">
        <v>0.02</v>
      </c>
      <c r="G160" s="44">
        <v>85</v>
      </c>
      <c r="H160" s="60">
        <f t="shared" si="9"/>
        <v>1.7</v>
      </c>
      <c r="I160" s="206"/>
      <c r="J160" s="206"/>
      <c r="K160" s="206"/>
      <c r="L160" s="55"/>
      <c r="M160" s="206"/>
      <c r="N160" s="70"/>
    </row>
    <row r="161" spans="1:14" ht="15.75" thickBot="1" x14ac:dyDescent="0.3">
      <c r="A161" s="387"/>
      <c r="B161" s="419"/>
      <c r="C161" s="417"/>
      <c r="D161" s="56" t="s">
        <v>19</v>
      </c>
      <c r="E161" s="139">
        <v>2E-3</v>
      </c>
      <c r="F161" s="196">
        <v>2E-3</v>
      </c>
      <c r="G161" s="44">
        <v>20</v>
      </c>
      <c r="H161" s="60">
        <f t="shared" si="9"/>
        <v>0.04</v>
      </c>
      <c r="I161" s="206"/>
      <c r="J161" s="206"/>
      <c r="K161" s="206"/>
      <c r="L161" s="55"/>
      <c r="M161" s="206"/>
      <c r="N161" s="15"/>
    </row>
    <row r="162" spans="1:14" ht="21" customHeight="1" thickBot="1" x14ac:dyDescent="0.3">
      <c r="A162" s="193">
        <v>4</v>
      </c>
      <c r="B162" s="194" t="s">
        <v>29</v>
      </c>
      <c r="C162" s="199">
        <v>60</v>
      </c>
      <c r="D162" s="148" t="s">
        <v>94</v>
      </c>
      <c r="E162" s="186">
        <v>0.06</v>
      </c>
      <c r="F162" s="198">
        <v>0.06</v>
      </c>
      <c r="G162" s="12">
        <v>58</v>
      </c>
      <c r="H162" s="149">
        <f t="shared" si="9"/>
        <v>3.48</v>
      </c>
      <c r="I162" s="73">
        <v>6.42</v>
      </c>
      <c r="J162" s="73">
        <v>2.7</v>
      </c>
      <c r="K162" s="73">
        <v>26.1</v>
      </c>
      <c r="L162" s="73">
        <v>164.4</v>
      </c>
      <c r="M162" s="73" t="s">
        <v>82</v>
      </c>
      <c r="N162" s="69"/>
    </row>
    <row r="163" spans="1:14" x14ac:dyDescent="0.25">
      <c r="A163" s="386">
        <v>5</v>
      </c>
      <c r="B163" s="390" t="s">
        <v>67</v>
      </c>
      <c r="C163" s="415" t="s">
        <v>62</v>
      </c>
      <c r="D163" s="46" t="s">
        <v>67</v>
      </c>
      <c r="E163" s="145">
        <v>3.0000000000000001E-3</v>
      </c>
      <c r="F163" s="194">
        <v>3.0000000000000001E-3</v>
      </c>
      <c r="G163" s="87">
        <v>1300</v>
      </c>
      <c r="H163" s="49">
        <f t="shared" si="9"/>
        <v>3.9</v>
      </c>
      <c r="I163" s="177"/>
      <c r="J163" s="177"/>
      <c r="K163" s="177"/>
      <c r="L163" s="50"/>
      <c r="M163" s="177"/>
      <c r="N163" s="69"/>
    </row>
    <row r="164" spans="1:14" x14ac:dyDescent="0.25">
      <c r="A164" s="374"/>
      <c r="B164" s="375"/>
      <c r="C164" s="420"/>
      <c r="D164" s="76" t="s">
        <v>20</v>
      </c>
      <c r="E164" s="150">
        <v>0.09</v>
      </c>
      <c r="F164" s="185">
        <v>0.09</v>
      </c>
      <c r="G164" s="141">
        <v>85</v>
      </c>
      <c r="H164" s="151">
        <f t="shared" si="9"/>
        <v>7.6499999999999995</v>
      </c>
      <c r="I164" s="123">
        <v>7</v>
      </c>
      <c r="J164" s="67">
        <v>4.5999999999999996</v>
      </c>
      <c r="K164" s="114">
        <v>19.399999999999999</v>
      </c>
      <c r="L164" s="67">
        <v>154</v>
      </c>
      <c r="M164" s="114" t="s">
        <v>85</v>
      </c>
      <c r="N164" s="70"/>
    </row>
    <row r="165" spans="1:14" ht="15.75" thickBot="1" x14ac:dyDescent="0.3">
      <c r="A165" s="380"/>
      <c r="B165" s="381"/>
      <c r="C165" s="416"/>
      <c r="D165" s="52" t="s">
        <v>41</v>
      </c>
      <c r="E165" s="195">
        <v>1.4E-2</v>
      </c>
      <c r="F165" s="192">
        <v>1.4E-2</v>
      </c>
      <c r="G165" s="42">
        <v>75</v>
      </c>
      <c r="H165" s="134">
        <f t="shared" si="9"/>
        <v>1.05</v>
      </c>
      <c r="I165" s="206"/>
      <c r="J165" s="206"/>
      <c r="K165" s="206"/>
      <c r="L165" s="55"/>
      <c r="M165" s="206"/>
      <c r="N165" s="70"/>
    </row>
    <row r="166" spans="1:14" ht="30.75" customHeight="1" thickBot="1" x14ac:dyDescent="0.3">
      <c r="A166" s="388" t="s">
        <v>26</v>
      </c>
      <c r="B166" s="389"/>
      <c r="C166" s="389"/>
      <c r="D166" s="389"/>
      <c r="E166" s="321"/>
      <c r="F166" s="321"/>
      <c r="G166" s="321"/>
      <c r="H166" s="99">
        <f>SUM(H148:H165)</f>
        <v>80.452000000000012</v>
      </c>
      <c r="I166" s="73">
        <f>SUM(I148:I165)</f>
        <v>37.369999999999997</v>
      </c>
      <c r="J166" s="73">
        <f>SUM(J148:J165)</f>
        <v>28.39</v>
      </c>
      <c r="K166" s="73">
        <f>SUM(K148:K165)</f>
        <v>66.14</v>
      </c>
      <c r="L166" s="183">
        <f>SUM(L148:L165)</f>
        <v>680.95</v>
      </c>
      <c r="M166" s="73"/>
      <c r="N166" s="191"/>
    </row>
    <row r="167" spans="1:14" ht="15.75" thickBot="1" x14ac:dyDescent="0.3"/>
    <row r="168" spans="1:14" x14ac:dyDescent="0.25">
      <c r="B168" s="35"/>
      <c r="C168" s="24"/>
      <c r="D168" s="23"/>
      <c r="E168" s="24"/>
      <c r="F168" s="24"/>
      <c r="G168" s="25"/>
      <c r="H168" s="25"/>
      <c r="I168" s="24"/>
      <c r="J168" s="24"/>
      <c r="K168" s="24"/>
      <c r="L168" s="24"/>
      <c r="M168" s="24"/>
      <c r="N168" s="36"/>
    </row>
    <row r="169" spans="1:14" ht="15.75" x14ac:dyDescent="0.25">
      <c r="B169" s="28" t="s">
        <v>71</v>
      </c>
      <c r="C169" s="19"/>
      <c r="D169" s="39"/>
      <c r="E169" s="19"/>
      <c r="F169" s="19"/>
      <c r="G169" s="40"/>
      <c r="H169" s="40">
        <f>H166+H133+H100+H66+H18</f>
        <v>416.17700000000002</v>
      </c>
      <c r="I169" s="40">
        <f>I166+I133+I100+I66+I18</f>
        <v>152.76999999999998</v>
      </c>
      <c r="J169" s="40">
        <f>J166+J133+J100+J66+J18</f>
        <v>96.96</v>
      </c>
      <c r="K169" s="40">
        <f>K166+K133+K100+K66+K18</f>
        <v>469.64</v>
      </c>
      <c r="L169" s="40">
        <f>L166+L133+L100+L66+L18</f>
        <v>3383.29</v>
      </c>
      <c r="M169" s="19"/>
      <c r="N169" s="37"/>
    </row>
    <row r="170" spans="1:14" ht="15.75" x14ac:dyDescent="0.25">
      <c r="B170" s="28" t="s">
        <v>75</v>
      </c>
      <c r="C170" s="19" t="s">
        <v>76</v>
      </c>
      <c r="D170" s="39"/>
      <c r="E170" s="19"/>
      <c r="F170" s="19"/>
      <c r="G170" s="40"/>
      <c r="H170" s="275">
        <f>H169/5</f>
        <v>83.235399999999998</v>
      </c>
      <c r="I170" s="40">
        <f t="shared" ref="I170:L170" si="10">I169/5</f>
        <v>30.553999999999995</v>
      </c>
      <c r="J170" s="40">
        <f t="shared" si="10"/>
        <v>19.391999999999999</v>
      </c>
      <c r="K170" s="40">
        <f t="shared" si="10"/>
        <v>93.927999999999997</v>
      </c>
      <c r="L170" s="40">
        <f t="shared" si="10"/>
        <v>676.65800000000002</v>
      </c>
      <c r="M170" s="19"/>
      <c r="N170" s="37"/>
    </row>
    <row r="171" spans="1:14" ht="15.75" thickBot="1" x14ac:dyDescent="0.3">
      <c r="B171" s="29"/>
      <c r="C171" s="30"/>
      <c r="D171" s="31"/>
      <c r="E171" s="30"/>
      <c r="F171" s="30"/>
      <c r="G171" s="32"/>
      <c r="H171" s="32"/>
      <c r="I171" s="30"/>
      <c r="J171" s="30"/>
      <c r="K171" s="30"/>
      <c r="L171" s="30"/>
      <c r="M171" s="30"/>
      <c r="N171" s="38"/>
    </row>
    <row r="172" spans="1:14" x14ac:dyDescent="0.25">
      <c r="B172" s="16"/>
      <c r="C172" s="16"/>
      <c r="D172" s="17"/>
      <c r="E172" s="16"/>
      <c r="F172" s="16"/>
      <c r="G172" s="18"/>
      <c r="H172" s="18"/>
      <c r="I172" s="16"/>
      <c r="J172" s="16"/>
      <c r="K172" s="16"/>
      <c r="L172" s="16"/>
      <c r="M172" s="16"/>
      <c r="N172" s="16"/>
    </row>
  </sheetData>
  <mergeCells count="64">
    <mergeCell ref="A163:A165"/>
    <mergeCell ref="B163:B165"/>
    <mergeCell ref="C163:C165"/>
    <mergeCell ref="A166:G166"/>
    <mergeCell ref="A154:A157"/>
    <mergeCell ref="B154:B157"/>
    <mergeCell ref="C154:C157"/>
    <mergeCell ref="A158:A161"/>
    <mergeCell ref="B158:B161"/>
    <mergeCell ref="C158:C161"/>
    <mergeCell ref="A148:A153"/>
    <mergeCell ref="B148:B153"/>
    <mergeCell ref="C148:C153"/>
    <mergeCell ref="A119:A125"/>
    <mergeCell ref="B119:B125"/>
    <mergeCell ref="C119:C125"/>
    <mergeCell ref="A126:A128"/>
    <mergeCell ref="B126:B128"/>
    <mergeCell ref="C126:C128"/>
    <mergeCell ref="A131:A132"/>
    <mergeCell ref="B131:B132"/>
    <mergeCell ref="C131:C132"/>
    <mergeCell ref="A133:G133"/>
    <mergeCell ref="A145:N145"/>
    <mergeCell ref="A115:A118"/>
    <mergeCell ref="B115:B118"/>
    <mergeCell ref="C115:C118"/>
    <mergeCell ref="A92:A94"/>
    <mergeCell ref="B92:B94"/>
    <mergeCell ref="C92:C94"/>
    <mergeCell ref="A97:A98"/>
    <mergeCell ref="B97:B98"/>
    <mergeCell ref="C97:C98"/>
    <mergeCell ref="A100:G100"/>
    <mergeCell ref="A112:N112"/>
    <mergeCell ref="A88:A91"/>
    <mergeCell ref="B88:B91"/>
    <mergeCell ref="C88:C91"/>
    <mergeCell ref="A58:A60"/>
    <mergeCell ref="B58:B60"/>
    <mergeCell ref="C58:C60"/>
    <mergeCell ref="A63:A65"/>
    <mergeCell ref="B63:B65"/>
    <mergeCell ref="C63:C65"/>
    <mergeCell ref="A66:G66"/>
    <mergeCell ref="A79:N79"/>
    <mergeCell ref="A82:A87"/>
    <mergeCell ref="B82:B87"/>
    <mergeCell ref="C82:C87"/>
    <mergeCell ref="A51:A57"/>
    <mergeCell ref="B51:B57"/>
    <mergeCell ref="C51:C57"/>
    <mergeCell ref="A4:N4"/>
    <mergeCell ref="A7:A13"/>
    <mergeCell ref="B7:B13"/>
    <mergeCell ref="C7:C13"/>
    <mergeCell ref="A14:A15"/>
    <mergeCell ref="B14:B15"/>
    <mergeCell ref="A18:G18"/>
    <mergeCell ref="A42:N42"/>
    <mergeCell ref="A45:A50"/>
    <mergeCell ref="B45:B50"/>
    <mergeCell ref="C45:C50"/>
    <mergeCell ref="C14:C15"/>
  </mergeCells>
  <pageMargins left="0.11811023622047245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1 неделя</vt:lpstr>
      <vt:lpstr> меню 2 неделя</vt:lpstr>
    </vt:vector>
  </TitlesOfParts>
  <Company>МОУ СОШ №2 ГП Терек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777</cp:lastModifiedBy>
  <cp:lastPrinted>2026-09-09T12:25:42Z</cp:lastPrinted>
  <dcterms:created xsi:type="dcterms:W3CDTF">2020-12-01T13:53:22Z</dcterms:created>
  <dcterms:modified xsi:type="dcterms:W3CDTF">2026-09-10T11:44:08Z</dcterms:modified>
</cp:coreProperties>
</file>