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 activeTab="1"/>
  </bookViews>
  <sheets>
    <sheet name="меню 1 неделя" sheetId="8" r:id="rId1"/>
    <sheet name=" меню 2 неделя" sheetId="9" r:id="rId2"/>
  </sheets>
  <calcPr calcId="144525"/>
</workbook>
</file>

<file path=xl/calcChain.xml><?xml version="1.0" encoding="utf-8"?>
<calcChain xmlns="http://schemas.openxmlformats.org/spreadsheetml/2006/main">
  <c r="H132" i="9" l="1"/>
  <c r="H17" i="9"/>
  <c r="H114" i="8"/>
  <c r="L144" i="8"/>
  <c r="L119" i="8"/>
  <c r="J75" i="8"/>
  <c r="J76" i="8" s="1"/>
  <c r="K75" i="8"/>
  <c r="I75" i="8"/>
  <c r="I76" i="8" s="1"/>
  <c r="L75" i="8"/>
  <c r="L76" i="8" s="1"/>
  <c r="L55" i="8"/>
  <c r="H52" i="8"/>
  <c r="H50" i="8"/>
  <c r="H49" i="8"/>
  <c r="H48" i="8"/>
  <c r="H47" i="8"/>
  <c r="H38" i="8"/>
  <c r="H39" i="8"/>
  <c r="H40" i="8"/>
  <c r="H41" i="8"/>
  <c r="H42" i="8"/>
  <c r="H43" i="8"/>
  <c r="H44" i="8"/>
  <c r="H45" i="8"/>
  <c r="H46" i="8"/>
  <c r="H36" i="8"/>
  <c r="H73" i="8"/>
  <c r="H68" i="8"/>
  <c r="H90" i="9"/>
  <c r="H101" i="8"/>
  <c r="L24" i="8"/>
  <c r="L17" i="9"/>
  <c r="L167" i="9"/>
  <c r="K167" i="9"/>
  <c r="J167" i="9"/>
  <c r="I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67" i="9" s="1"/>
  <c r="L132" i="9"/>
  <c r="K132" i="9"/>
  <c r="J132" i="9"/>
  <c r="I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L96" i="9"/>
  <c r="K96" i="9"/>
  <c r="J96" i="9"/>
  <c r="I96" i="9"/>
  <c r="H94" i="9"/>
  <c r="H93" i="9"/>
  <c r="H92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96" i="9" s="1"/>
  <c r="L61" i="9"/>
  <c r="K61" i="9"/>
  <c r="J61" i="9"/>
  <c r="I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61" i="9" s="1"/>
  <c r="K17" i="9"/>
  <c r="J17" i="9"/>
  <c r="I17" i="9"/>
  <c r="H16" i="9"/>
  <c r="H15" i="9"/>
  <c r="H14" i="9"/>
  <c r="H13" i="9"/>
  <c r="H12" i="9"/>
  <c r="H11" i="9"/>
  <c r="H10" i="9"/>
  <c r="H9" i="9"/>
  <c r="H8" i="9"/>
  <c r="H7" i="9"/>
  <c r="K144" i="8"/>
  <c r="J144" i="8"/>
  <c r="I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K76" i="8"/>
  <c r="H74" i="8"/>
  <c r="H72" i="8"/>
  <c r="H71" i="8"/>
  <c r="H70" i="8"/>
  <c r="H69" i="8"/>
  <c r="H67" i="8"/>
  <c r="H66" i="8"/>
  <c r="H65" i="8"/>
  <c r="H64" i="8"/>
  <c r="H63" i="8"/>
  <c r="H62" i="8"/>
  <c r="H75" i="8" s="1"/>
  <c r="K119" i="8"/>
  <c r="J119" i="8"/>
  <c r="I119" i="8"/>
  <c r="H117" i="8"/>
  <c r="H116" i="8"/>
  <c r="H115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0" i="8"/>
  <c r="H99" i="8"/>
  <c r="H98" i="8"/>
  <c r="H97" i="8"/>
  <c r="K55" i="8"/>
  <c r="J55" i="8"/>
  <c r="I55" i="8"/>
  <c r="H54" i="8"/>
  <c r="H53" i="8"/>
  <c r="H51" i="8"/>
  <c r="H37" i="8"/>
  <c r="H35" i="8"/>
  <c r="H34" i="8"/>
  <c r="H33" i="8"/>
  <c r="H32" i="8"/>
  <c r="H31" i="8"/>
  <c r="K24" i="8"/>
  <c r="J24" i="8"/>
  <c r="I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24" i="8" s="1"/>
  <c r="H55" i="8" l="1"/>
  <c r="H144" i="8"/>
  <c r="H146" i="8" s="1"/>
  <c r="H119" i="8"/>
  <c r="H76" i="8"/>
  <c r="L146" i="8"/>
  <c r="L149" i="8" s="1"/>
  <c r="J170" i="9"/>
  <c r="J171" i="9" s="1"/>
  <c r="L170" i="9"/>
  <c r="L171" i="9" s="1"/>
  <c r="I170" i="9"/>
  <c r="I171" i="9" s="1"/>
  <c r="K170" i="9"/>
  <c r="K171" i="9" s="1"/>
  <c r="I146" i="8"/>
  <c r="I149" i="8" s="1"/>
  <c r="K146" i="8"/>
  <c r="K149" i="8" s="1"/>
  <c r="J146" i="8"/>
  <c r="J149" i="8" s="1"/>
  <c r="H149" i="8" l="1"/>
  <c r="H170" i="9"/>
  <c r="H171" i="9" s="1"/>
</calcChain>
</file>

<file path=xl/sharedStrings.xml><?xml version="1.0" encoding="utf-8"?>
<sst xmlns="http://schemas.openxmlformats.org/spreadsheetml/2006/main" count="530" uniqueCount="119">
  <si>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</si>
  <si>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</si>
  <si>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</si>
  <si>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</si>
  <si>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</si>
  <si>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</si>
  <si>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</si>
  <si>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</si>
  <si>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</si>
  <si>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</si>
  <si>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</si>
  <si>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</si>
  <si>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</si>
  <si>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</si>
  <si>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</si>
  <si>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</si>
  <si>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</si>
  <si>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</si>
  <si>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</si>
  <si>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</si>
  <si>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</si>
  <si>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</si>
  <si>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</si>
  <si>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</si>
  <si>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</si>
  <si>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</si>
  <si>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</si>
  <si>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</si>
  <si>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 неделя - понедельник</t>
  </si>
  <si>
    <t>Хлеб</t>
  </si>
  <si>
    <t>Каша перловая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</si>
  <si>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</si>
  <si>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</si>
  <si>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</si>
  <si>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</si>
  <si>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</si>
  <si>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</si>
  <si>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</si>
  <si>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</si>
  <si>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</si>
  <si>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</si>
  <si>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</si>
  <si>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</si>
  <si>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</si>
  <si>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</si>
  <si>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</si>
  <si>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</si>
  <si>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</si>
  <si>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</si>
  <si>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</si>
  <si>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</si>
  <si>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</si>
  <si>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</si>
  <si>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</si>
  <si>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</si>
  <si>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</si>
  <si>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</si>
  <si>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</si>
  <si>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</si>
  <si>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</si>
  <si>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</si>
  <si>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</si>
  <si>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</si>
  <si>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</si>
  <si>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</si>
  <si>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</si>
  <si>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</si>
  <si>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</si>
  <si>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</si>
  <si>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</si>
  <si>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</si>
  <si>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</si>
  <si>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</si>
  <si>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</si>
  <si>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</si>
  <si>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</si>
  <si>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</si>
  <si>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</si>
  <si>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</si>
  <si>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</si>
  <si>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</si>
  <si>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№290</t>
  </si>
  <si>
    <t>№302</t>
  </si>
  <si>
    <t>№1167</t>
  </si>
  <si>
    <t>№701,1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</si>
  <si>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</si>
  <si>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</si>
  <si>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</si>
  <si>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</si>
  <si>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</si>
  <si>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</si>
  <si>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</si>
  <si>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</si>
  <si>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</si>
  <si>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</si>
  <si>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</si>
  <si>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</si>
  <si>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№638</t>
  </si>
  <si>
    <t xml:space="preserve">Хлеб </t>
  </si>
  <si>
    <t>№119</t>
  </si>
  <si>
    <t>№903</t>
  </si>
  <si>
    <t>Огурцы свежие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</si>
  <si>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</si>
  <si>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</si>
  <si>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</si>
  <si>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</si>
  <si>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</si>
  <si>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</si>
  <si>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</si>
  <si>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</si>
  <si>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</si>
  <si>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</si>
  <si>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</si>
  <si>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</si>
  <si>
    <t>Огурцы св</t>
  </si>
  <si>
    <t xml:space="preserve">Картофель </t>
  </si>
  <si>
    <t xml:space="preserve">Лук </t>
  </si>
  <si>
    <t>1 неделя - среда</t>
  </si>
  <si>
    <t xml:space="preserve"> 1 неделя 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</si>
</sst>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2" fillId="0" borderId="55" xfId="0" applyNumberFormat="1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0" fillId="0" borderId="44" xfId="0" applyBorder="1" applyAlignment="1"/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1"/>
  <sheetViews>
    <sheetView topLeftCell="A161" zoomScale="90" zoomScaleNormal="90" workbookViewId="0">
      <selection activeCell="D153" sqref="D153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.140625" customWidth="1"/>
    <col min="13" max="13" width="9.5703125" customWidth="1"/>
    <col min="14" max="14" width="13.85546875" customWidth="1"/>
  </cols>
  <sheetData>
    <row r="6" spans="1:14" ht="5.25" customHeight="1" thickBot="1" x14ac:dyDescent="0.3"/>
    <row r="7" spans="1:14" ht="27.75" customHeight="1" x14ac:dyDescent="0.25">
      <c r="A7" s="342" t="s">
        <v>0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4"/>
    </row>
    <row r="8" spans="1:14" ht="15" customHeight="1" x14ac:dyDescent="0.25">
      <c r="A8" s="345" t="s">
        <v>28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7"/>
    </row>
    <row r="9" spans="1:14" ht="54" customHeight="1" x14ac:dyDescent="0.25">
      <c r="A9" s="207" t="s">
        <v>1</v>
      </c>
      <c r="B9" s="204"/>
      <c r="C9" s="204" t="s">
        <v>2</v>
      </c>
      <c r="D9" s="45" t="s">
        <v>3</v>
      </c>
      <c r="E9" s="204" t="s">
        <v>4</v>
      </c>
      <c r="F9" s="204" t="s">
        <v>5</v>
      </c>
      <c r="G9" s="46" t="s">
        <v>6</v>
      </c>
      <c r="H9" s="204" t="s">
        <v>7</v>
      </c>
      <c r="I9" s="204" t="s">
        <v>8</v>
      </c>
      <c r="J9" s="215" t="s">
        <v>9</v>
      </c>
      <c r="K9" s="204" t="s">
        <v>10</v>
      </c>
      <c r="L9" s="204" t="s">
        <v>11</v>
      </c>
      <c r="M9" s="204" t="s">
        <v>12</v>
      </c>
      <c r="N9" s="214" t="s">
        <v>13</v>
      </c>
    </row>
    <row r="10" spans="1:14" ht="15.75" thickBot="1" x14ac:dyDescent="0.3">
      <c r="A10" s="213"/>
      <c r="B10" s="208" t="s">
        <v>14</v>
      </c>
      <c r="C10" s="204" t="s">
        <v>15</v>
      </c>
      <c r="D10" s="47"/>
      <c r="E10" s="208" t="s">
        <v>15</v>
      </c>
      <c r="F10" s="208" t="s">
        <v>15</v>
      </c>
      <c r="G10" s="48" t="s">
        <v>16</v>
      </c>
      <c r="H10" s="208" t="s">
        <v>17</v>
      </c>
      <c r="I10" s="208" t="s">
        <v>15</v>
      </c>
      <c r="J10" s="208" t="s">
        <v>15</v>
      </c>
      <c r="K10" s="208" t="s">
        <v>15</v>
      </c>
      <c r="L10" s="208" t="s">
        <v>15</v>
      </c>
      <c r="M10" s="208"/>
      <c r="N10" s="49"/>
    </row>
    <row r="11" spans="1:14" ht="27.75" customHeight="1" x14ac:dyDescent="0.25">
      <c r="A11" s="290">
        <v>1</v>
      </c>
      <c r="B11" s="300" t="s">
        <v>102</v>
      </c>
      <c r="C11" s="349">
        <v>100</v>
      </c>
      <c r="D11" s="50" t="s">
        <v>79</v>
      </c>
      <c r="E11" s="183">
        <v>0.1</v>
      </c>
      <c r="F11" s="51">
        <v>7.0000000000000007E-2</v>
      </c>
      <c r="G11" s="52">
        <v>450</v>
      </c>
      <c r="H11" s="53">
        <f>G11*E11</f>
        <v>45</v>
      </c>
      <c r="I11" s="187"/>
      <c r="J11" s="187"/>
      <c r="K11" s="54"/>
      <c r="L11" s="187"/>
      <c r="M11" s="55"/>
      <c r="N11" s="218" t="s">
        <v>85</v>
      </c>
    </row>
    <row r="12" spans="1:14" x14ac:dyDescent="0.25">
      <c r="A12" s="291"/>
      <c r="B12" s="348"/>
      <c r="C12" s="317"/>
      <c r="D12" s="56" t="s">
        <v>19</v>
      </c>
      <c r="E12" s="200">
        <v>5.0000000000000001E-3</v>
      </c>
      <c r="F12" s="217">
        <v>5.0000000000000001E-3</v>
      </c>
      <c r="G12" s="57">
        <v>20</v>
      </c>
      <c r="H12" s="58">
        <f t="shared" ref="H12:H20" si="0">G12*E12</f>
        <v>0.1</v>
      </c>
      <c r="I12" s="218"/>
      <c r="J12" s="218"/>
      <c r="K12" s="59"/>
      <c r="L12" s="218"/>
      <c r="M12" s="4"/>
      <c r="N12" s="218"/>
    </row>
    <row r="13" spans="1:14" x14ac:dyDescent="0.25">
      <c r="A13" s="291"/>
      <c r="B13" s="348"/>
      <c r="C13" s="317"/>
      <c r="D13" s="56" t="s">
        <v>21</v>
      </c>
      <c r="E13" s="200">
        <v>6.0000000000000001E-3</v>
      </c>
      <c r="F13" s="217">
        <v>5.0000000000000001E-3</v>
      </c>
      <c r="G13" s="57">
        <v>30</v>
      </c>
      <c r="H13" s="58">
        <f t="shared" si="0"/>
        <v>0.18</v>
      </c>
      <c r="I13" s="218">
        <v>13.8</v>
      </c>
      <c r="J13" s="218">
        <v>8.6</v>
      </c>
      <c r="K13" s="59">
        <v>3.61</v>
      </c>
      <c r="L13" s="218">
        <v>146.19999999999999</v>
      </c>
      <c r="M13" s="4" t="s">
        <v>81</v>
      </c>
      <c r="N13" s="218"/>
    </row>
    <row r="14" spans="1:14" x14ac:dyDescent="0.25">
      <c r="A14" s="291"/>
      <c r="B14" s="348"/>
      <c r="C14" s="317"/>
      <c r="D14" s="56" t="s">
        <v>22</v>
      </c>
      <c r="E14" s="200">
        <v>0.02</v>
      </c>
      <c r="F14" s="217">
        <v>0.01</v>
      </c>
      <c r="G14" s="57"/>
      <c r="H14" s="58">
        <f t="shared" si="0"/>
        <v>0</v>
      </c>
      <c r="I14" s="218"/>
      <c r="J14" s="218"/>
      <c r="K14" s="59"/>
      <c r="L14" s="218"/>
      <c r="M14" s="4"/>
      <c r="N14" s="218"/>
    </row>
    <row r="15" spans="1:14" x14ac:dyDescent="0.25">
      <c r="A15" s="291"/>
      <c r="B15" s="348"/>
      <c r="C15" s="317"/>
      <c r="D15" s="56" t="s">
        <v>23</v>
      </c>
      <c r="E15" s="200">
        <v>6.0000000000000001E-3</v>
      </c>
      <c r="F15" s="217">
        <v>6.0000000000000001E-3</v>
      </c>
      <c r="G15" s="57">
        <v>156</v>
      </c>
      <c r="H15" s="58">
        <f t="shared" si="0"/>
        <v>0.93600000000000005</v>
      </c>
      <c r="I15" s="218"/>
      <c r="J15" s="218"/>
      <c r="K15" s="59"/>
      <c r="L15" s="218"/>
      <c r="M15" s="4"/>
      <c r="N15" s="218"/>
    </row>
    <row r="16" spans="1:14" x14ac:dyDescent="0.25">
      <c r="A16" s="291"/>
      <c r="B16" s="348"/>
      <c r="C16" s="317"/>
      <c r="D16" s="60" t="s">
        <v>46</v>
      </c>
      <c r="E16" s="61">
        <v>5.0000000000000001E-3</v>
      </c>
      <c r="F16" s="62">
        <v>3.0000000000000001E-3</v>
      </c>
      <c r="G16" s="63">
        <v>34</v>
      </c>
      <c r="H16" s="64">
        <f t="shared" si="0"/>
        <v>0.17</v>
      </c>
      <c r="I16" s="218"/>
      <c r="J16" s="218"/>
      <c r="K16" s="59"/>
      <c r="L16" s="218"/>
      <c r="M16" s="4"/>
      <c r="N16" s="218"/>
    </row>
    <row r="17" spans="1:14" ht="15.75" thickBot="1" x14ac:dyDescent="0.3">
      <c r="A17" s="291"/>
      <c r="B17" s="348"/>
      <c r="C17" s="317"/>
      <c r="D17" s="65" t="s">
        <v>53</v>
      </c>
      <c r="E17" s="185">
        <v>6.0000000000000001E-3</v>
      </c>
      <c r="F17" s="66">
        <v>6.0000000000000001E-3</v>
      </c>
      <c r="G17" s="67">
        <v>278</v>
      </c>
      <c r="H17" s="68">
        <f t="shared" si="0"/>
        <v>1.6679999999999999</v>
      </c>
      <c r="I17" s="218"/>
      <c r="J17" s="218"/>
      <c r="K17" s="59"/>
      <c r="L17" s="218"/>
      <c r="M17" s="4"/>
      <c r="N17" s="218"/>
    </row>
    <row r="18" spans="1:14" x14ac:dyDescent="0.25">
      <c r="A18" s="290">
        <v>2</v>
      </c>
      <c r="B18" s="293" t="s">
        <v>62</v>
      </c>
      <c r="C18" s="341" t="s">
        <v>68</v>
      </c>
      <c r="D18" s="50" t="s">
        <v>63</v>
      </c>
      <c r="E18" s="183">
        <v>0.05</v>
      </c>
      <c r="F18" s="51">
        <v>0.05</v>
      </c>
      <c r="G18" s="52">
        <v>53</v>
      </c>
      <c r="H18" s="53">
        <f t="shared" si="0"/>
        <v>2.6500000000000004</v>
      </c>
      <c r="I18" s="187"/>
      <c r="J18" s="187"/>
      <c r="K18" s="54"/>
      <c r="L18" s="187"/>
      <c r="M18" s="55"/>
      <c r="N18" s="187"/>
    </row>
    <row r="19" spans="1:14" x14ac:dyDescent="0.25">
      <c r="A19" s="291"/>
      <c r="B19" s="294"/>
      <c r="C19" s="317"/>
      <c r="D19" s="56" t="s">
        <v>39</v>
      </c>
      <c r="E19" s="200">
        <v>3.0000000000000001E-3</v>
      </c>
      <c r="F19" s="217">
        <v>3.0000000000000001E-3</v>
      </c>
      <c r="G19" s="57">
        <v>861</v>
      </c>
      <c r="H19" s="58">
        <f t="shared" si="0"/>
        <v>2.5830000000000002</v>
      </c>
      <c r="I19" s="218">
        <v>5.7</v>
      </c>
      <c r="J19" s="218">
        <v>1.65</v>
      </c>
      <c r="K19" s="59">
        <v>32.549999999999997</v>
      </c>
      <c r="L19" s="218">
        <v>167.7</v>
      </c>
      <c r="M19" s="4" t="s">
        <v>82</v>
      </c>
      <c r="N19" s="218"/>
    </row>
    <row r="20" spans="1:14" ht="15.75" thickBot="1" x14ac:dyDescent="0.3">
      <c r="A20" s="292"/>
      <c r="B20" s="295"/>
      <c r="C20" s="318"/>
      <c r="D20" s="65" t="s">
        <v>19</v>
      </c>
      <c r="E20" s="185">
        <v>2E-3</v>
      </c>
      <c r="F20" s="66">
        <v>2E-3</v>
      </c>
      <c r="G20" s="67">
        <v>20</v>
      </c>
      <c r="H20" s="68">
        <f t="shared" si="0"/>
        <v>0.04</v>
      </c>
      <c r="I20" s="219"/>
      <c r="J20" s="219"/>
      <c r="K20" s="69"/>
      <c r="L20" s="219"/>
      <c r="M20" s="194"/>
      <c r="N20" s="219"/>
    </row>
    <row r="21" spans="1:14" x14ac:dyDescent="0.25">
      <c r="A21" s="291">
        <v>3</v>
      </c>
      <c r="B21" s="294" t="s">
        <v>49</v>
      </c>
      <c r="C21" s="317">
        <v>200</v>
      </c>
      <c r="D21" s="70" t="s">
        <v>48</v>
      </c>
      <c r="E21" s="59">
        <v>1E-3</v>
      </c>
      <c r="F21" s="218">
        <v>1E-3</v>
      </c>
      <c r="G21" s="71">
        <v>800</v>
      </c>
      <c r="H21" s="71">
        <f>E21*G21</f>
        <v>0.8</v>
      </c>
      <c r="I21" s="74">
        <v>0.2</v>
      </c>
      <c r="J21" s="218">
        <v>0</v>
      </c>
      <c r="K21" s="59">
        <v>14</v>
      </c>
      <c r="L21" s="218">
        <v>56</v>
      </c>
      <c r="M21" s="4" t="s">
        <v>83</v>
      </c>
      <c r="N21" s="218"/>
    </row>
    <row r="22" spans="1:14" ht="15.75" thickBot="1" x14ac:dyDescent="0.3">
      <c r="A22" s="292"/>
      <c r="B22" s="295"/>
      <c r="C22" s="318"/>
      <c r="D22" s="75" t="s">
        <v>40</v>
      </c>
      <c r="E22" s="69">
        <v>1.4E-2</v>
      </c>
      <c r="F22" s="219">
        <v>1.4E-2</v>
      </c>
      <c r="G22" s="76">
        <v>75</v>
      </c>
      <c r="H22" s="76">
        <f>E22*G22</f>
        <v>1.05</v>
      </c>
      <c r="I22" s="15"/>
      <c r="J22" s="219"/>
      <c r="K22" s="69"/>
      <c r="L22" s="219"/>
      <c r="M22" s="194"/>
      <c r="N22" s="219"/>
    </row>
    <row r="23" spans="1:14" ht="20.25" customHeight="1" thickBot="1" x14ac:dyDescent="0.3">
      <c r="A23" s="77">
        <v>4</v>
      </c>
      <c r="B23" s="195" t="s">
        <v>98</v>
      </c>
      <c r="C23" s="191">
        <v>60</v>
      </c>
      <c r="D23" s="75" t="s">
        <v>29</v>
      </c>
      <c r="E23" s="69">
        <v>0.06</v>
      </c>
      <c r="F23" s="219">
        <v>0.06</v>
      </c>
      <c r="G23" s="78">
        <v>50</v>
      </c>
      <c r="H23" s="79">
        <f t="shared" ref="H23" si="1">G23*E23</f>
        <v>3</v>
      </c>
      <c r="I23" s="218">
        <v>6.42</v>
      </c>
      <c r="J23" s="218">
        <v>2.7</v>
      </c>
      <c r="K23" s="218">
        <v>26.1</v>
      </c>
      <c r="L23" s="218">
        <v>164.4</v>
      </c>
      <c r="M23" s="218" t="s">
        <v>84</v>
      </c>
      <c r="N23" s="77"/>
    </row>
    <row r="24" spans="1:14" ht="24.75" customHeight="1" thickBot="1" x14ac:dyDescent="0.3">
      <c r="A24" s="286" t="s">
        <v>27</v>
      </c>
      <c r="B24" s="287"/>
      <c r="C24" s="287"/>
      <c r="D24" s="287"/>
      <c r="E24" s="287"/>
      <c r="F24" s="287"/>
      <c r="G24" s="287"/>
      <c r="H24" s="79">
        <f>SUM(H11:H23)</f>
        <v>58.176999999999992</v>
      </c>
      <c r="I24" s="77">
        <f>SUM(I11:I23)</f>
        <v>26.119999999999997</v>
      </c>
      <c r="J24" s="77">
        <f>SUM(J11:J23)</f>
        <v>12.95</v>
      </c>
      <c r="K24" s="193">
        <f>SUM(K11:K23)</f>
        <v>76.259999999999991</v>
      </c>
      <c r="L24" s="77">
        <f>L13+L19+L21+L23</f>
        <v>534.29999999999995</v>
      </c>
      <c r="M24" s="193"/>
      <c r="N24" s="77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155"/>
      <c r="I25" s="4"/>
      <c r="J25" s="4"/>
      <c r="K25" s="4"/>
      <c r="L25" s="4"/>
      <c r="M25" s="4"/>
      <c r="N25" s="4"/>
    </row>
    <row r="26" spans="1:14" ht="19.5" customHeight="1" x14ac:dyDescent="0.25">
      <c r="A26" s="4"/>
      <c r="B26" s="4"/>
      <c r="C26" s="4"/>
      <c r="D26" s="4"/>
      <c r="E26" s="4"/>
      <c r="F26" s="4"/>
      <c r="G26" s="4"/>
      <c r="H26" s="155"/>
      <c r="I26" s="4"/>
      <c r="J26" s="4"/>
      <c r="K26" s="4"/>
      <c r="L26" s="4"/>
      <c r="M26" s="4"/>
      <c r="N26" s="4"/>
    </row>
    <row r="27" spans="1:14" ht="24.75" customHeight="1" thickBot="1" x14ac:dyDescent="0.3">
      <c r="A27" s="4"/>
      <c r="B27" s="4"/>
      <c r="C27" s="4"/>
      <c r="D27" s="4"/>
      <c r="E27" s="4"/>
      <c r="F27" s="4"/>
      <c r="G27" s="4"/>
      <c r="H27" s="155"/>
      <c r="I27" s="4"/>
      <c r="J27" s="4"/>
      <c r="K27" s="4"/>
      <c r="L27" s="4"/>
      <c r="M27" s="4"/>
      <c r="N27" s="4"/>
    </row>
    <row r="28" spans="1:14" ht="15" customHeight="1" x14ac:dyDescent="0.25">
      <c r="A28" s="306" t="s">
        <v>37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8"/>
    </row>
    <row r="29" spans="1:14" ht="54" customHeight="1" x14ac:dyDescent="0.25">
      <c r="A29" s="207" t="s">
        <v>1</v>
      </c>
      <c r="B29" s="204"/>
      <c r="C29" s="204" t="s">
        <v>2</v>
      </c>
      <c r="D29" s="45" t="s">
        <v>3</v>
      </c>
      <c r="E29" s="204" t="s">
        <v>4</v>
      </c>
      <c r="F29" s="204" t="s">
        <v>5</v>
      </c>
      <c r="G29" s="46" t="s">
        <v>6</v>
      </c>
      <c r="H29" s="204" t="s">
        <v>7</v>
      </c>
      <c r="I29" s="204" t="s">
        <v>8</v>
      </c>
      <c r="J29" s="215" t="s">
        <v>9</v>
      </c>
      <c r="K29" s="204" t="s">
        <v>10</v>
      </c>
      <c r="L29" s="204" t="s">
        <v>11</v>
      </c>
      <c r="M29" s="204" t="s">
        <v>12</v>
      </c>
      <c r="N29" s="214" t="s">
        <v>13</v>
      </c>
    </row>
    <row r="30" spans="1:14" ht="15.75" thickBot="1" x14ac:dyDescent="0.3">
      <c r="A30" s="213"/>
      <c r="B30" s="208" t="s">
        <v>14</v>
      </c>
      <c r="C30" s="208" t="s">
        <v>15</v>
      </c>
      <c r="D30" s="47"/>
      <c r="E30" s="208" t="s">
        <v>15</v>
      </c>
      <c r="F30" s="208" t="s">
        <v>15</v>
      </c>
      <c r="G30" s="48" t="s">
        <v>16</v>
      </c>
      <c r="H30" s="208" t="s">
        <v>17</v>
      </c>
      <c r="I30" s="208" t="s">
        <v>15</v>
      </c>
      <c r="J30" s="208" t="s">
        <v>15</v>
      </c>
      <c r="K30" s="208" t="s">
        <v>15</v>
      </c>
      <c r="L30" s="208" t="s">
        <v>15</v>
      </c>
      <c r="M30" s="208"/>
      <c r="N30" s="202"/>
    </row>
    <row r="31" spans="1:14" ht="21.75" customHeight="1" x14ac:dyDescent="0.25">
      <c r="A31" s="319">
        <v>1</v>
      </c>
      <c r="B31" s="321" t="s">
        <v>80</v>
      </c>
      <c r="C31" s="324">
        <v>90</v>
      </c>
      <c r="D31" s="269" t="s">
        <v>50</v>
      </c>
      <c r="E31" s="242">
        <v>0.09</v>
      </c>
      <c r="F31" s="149">
        <v>6.5000000000000002E-2</v>
      </c>
      <c r="G31" s="84">
        <v>620</v>
      </c>
      <c r="H31" s="52">
        <f>G31*E31</f>
        <v>55.8</v>
      </c>
      <c r="I31" s="73"/>
      <c r="J31" s="187"/>
      <c r="K31" s="187"/>
      <c r="L31" s="187"/>
      <c r="M31" s="187"/>
      <c r="N31" s="73" t="s">
        <v>85</v>
      </c>
    </row>
    <row r="32" spans="1:14" x14ac:dyDescent="0.25">
      <c r="A32" s="320"/>
      <c r="B32" s="322"/>
      <c r="C32" s="325"/>
      <c r="D32" s="270" t="s">
        <v>43</v>
      </c>
      <c r="E32" s="242">
        <v>2E-3</v>
      </c>
      <c r="F32" s="245">
        <v>2E-3</v>
      </c>
      <c r="G32" s="85">
        <v>20</v>
      </c>
      <c r="H32" s="57">
        <f t="shared" ref="H32:H54" si="2">G32*E32</f>
        <v>0.04</v>
      </c>
      <c r="I32" s="74"/>
      <c r="J32" s="218"/>
      <c r="K32" s="218"/>
      <c r="L32" s="218"/>
      <c r="M32" s="218"/>
      <c r="N32" s="74"/>
    </row>
    <row r="33" spans="1:14" x14ac:dyDescent="0.25">
      <c r="A33" s="320"/>
      <c r="B33" s="322"/>
      <c r="C33" s="325"/>
      <c r="D33" s="270" t="s">
        <v>21</v>
      </c>
      <c r="E33" s="242">
        <v>7.0000000000000001E-3</v>
      </c>
      <c r="F33" s="245">
        <v>6.0000000000000001E-3</v>
      </c>
      <c r="G33" s="85">
        <v>30</v>
      </c>
      <c r="H33" s="57">
        <f t="shared" si="2"/>
        <v>0.21</v>
      </c>
      <c r="I33" s="74"/>
      <c r="J33" s="218"/>
      <c r="K33" s="218"/>
      <c r="L33" s="218"/>
      <c r="M33" s="218"/>
      <c r="N33" s="74"/>
    </row>
    <row r="34" spans="1:14" x14ac:dyDescent="0.25">
      <c r="A34" s="320"/>
      <c r="B34" s="322"/>
      <c r="C34" s="325"/>
      <c r="D34" s="270" t="s">
        <v>29</v>
      </c>
      <c r="E34" s="242">
        <v>1.6E-2</v>
      </c>
      <c r="F34" s="245">
        <v>1.6E-2</v>
      </c>
      <c r="G34" s="85">
        <v>50</v>
      </c>
      <c r="H34" s="57">
        <f t="shared" si="2"/>
        <v>0.8</v>
      </c>
      <c r="I34" s="74">
        <v>11.7</v>
      </c>
      <c r="J34" s="218">
        <v>12.6</v>
      </c>
      <c r="K34" s="218">
        <v>14.85</v>
      </c>
      <c r="L34" s="218">
        <v>223.2</v>
      </c>
      <c r="M34" s="240" t="s">
        <v>92</v>
      </c>
      <c r="N34" s="74"/>
    </row>
    <row r="35" spans="1:14" x14ac:dyDescent="0.25">
      <c r="A35" s="320"/>
      <c r="B35" s="322"/>
      <c r="C35" s="325"/>
      <c r="D35" s="270" t="s">
        <v>46</v>
      </c>
      <c r="E35" s="242">
        <v>8.9999999999999993E-3</v>
      </c>
      <c r="F35" s="245">
        <v>8.9999999999999993E-3</v>
      </c>
      <c r="G35" s="85">
        <v>34</v>
      </c>
      <c r="H35" s="57">
        <f t="shared" si="2"/>
        <v>0.30599999999999999</v>
      </c>
      <c r="I35" s="74"/>
      <c r="J35" s="218"/>
      <c r="K35" s="218"/>
      <c r="L35" s="218"/>
      <c r="M35" s="218"/>
      <c r="N35" s="74"/>
    </row>
    <row r="36" spans="1:14" x14ac:dyDescent="0.25">
      <c r="A36" s="320"/>
      <c r="B36" s="322"/>
      <c r="C36" s="325"/>
      <c r="D36" s="270" t="s">
        <v>106</v>
      </c>
      <c r="E36" s="242">
        <v>5.0000000000000001E-3</v>
      </c>
      <c r="F36" s="245">
        <v>4.0000000000000001E-3</v>
      </c>
      <c r="G36" s="85">
        <v>116.7</v>
      </c>
      <c r="H36" s="57">
        <f t="shared" si="2"/>
        <v>0.58350000000000002</v>
      </c>
      <c r="I36" s="74"/>
      <c r="J36" s="240"/>
      <c r="K36" s="240"/>
      <c r="L36" s="240"/>
      <c r="M36" s="240"/>
      <c r="N36" s="74"/>
    </row>
    <row r="37" spans="1:14" ht="15.75" thickBot="1" x14ac:dyDescent="0.3">
      <c r="A37" s="320"/>
      <c r="B37" s="323"/>
      <c r="C37" s="325"/>
      <c r="D37" s="270" t="s">
        <v>23</v>
      </c>
      <c r="E37" s="242">
        <v>5.0000000000000001E-3</v>
      </c>
      <c r="F37" s="245">
        <v>5.0000000000000001E-3</v>
      </c>
      <c r="G37" s="85">
        <v>156</v>
      </c>
      <c r="H37" s="57">
        <f t="shared" si="2"/>
        <v>0.78</v>
      </c>
      <c r="I37" s="74"/>
      <c r="J37" s="218"/>
      <c r="K37" s="218"/>
      <c r="L37" s="218"/>
      <c r="M37" s="218"/>
      <c r="N37" s="74"/>
    </row>
    <row r="38" spans="1:14" ht="15.75" hidden="1" customHeight="1" thickBot="1" x14ac:dyDescent="0.3">
      <c r="A38" s="291"/>
      <c r="B38" s="268"/>
      <c r="C38" s="240"/>
      <c r="D38" s="270"/>
      <c r="E38" s="242"/>
      <c r="F38" s="245"/>
      <c r="G38" s="85"/>
      <c r="H38" s="57">
        <f t="shared" si="2"/>
        <v>0</v>
      </c>
      <c r="I38" s="86"/>
      <c r="J38" s="81"/>
      <c r="K38" s="81"/>
      <c r="L38" s="81"/>
      <c r="M38" s="81"/>
      <c r="N38" s="86"/>
    </row>
    <row r="39" spans="1:14" ht="15.75" hidden="1" customHeight="1" thickBot="1" x14ac:dyDescent="0.3">
      <c r="A39" s="291"/>
      <c r="B39" s="268"/>
      <c r="C39" s="240"/>
      <c r="D39" s="271"/>
      <c r="E39" s="244"/>
      <c r="F39" s="143"/>
      <c r="G39" s="82"/>
      <c r="H39" s="57">
        <f t="shared" si="2"/>
        <v>0</v>
      </c>
      <c r="I39" s="87"/>
      <c r="J39" s="62"/>
      <c r="K39" s="62"/>
      <c r="L39" s="62"/>
      <c r="M39" s="62"/>
      <c r="N39" s="87"/>
    </row>
    <row r="40" spans="1:14" ht="15.75" customHeight="1" x14ac:dyDescent="0.25">
      <c r="A40" s="326">
        <v>2</v>
      </c>
      <c r="B40" s="331" t="s">
        <v>104</v>
      </c>
      <c r="C40" s="326">
        <v>50</v>
      </c>
      <c r="D40" s="272" t="s">
        <v>23</v>
      </c>
      <c r="E40" s="243">
        <v>3.0000000000000001E-3</v>
      </c>
      <c r="F40" s="229">
        <v>3.0000000000000001E-3</v>
      </c>
      <c r="G40" s="91">
        <v>156</v>
      </c>
      <c r="H40" s="57">
        <f t="shared" si="2"/>
        <v>0.46800000000000003</v>
      </c>
      <c r="I40" s="237"/>
      <c r="J40" s="253"/>
      <c r="K40" s="259"/>
      <c r="L40" s="253"/>
      <c r="M40" s="259"/>
      <c r="N40" s="254"/>
    </row>
    <row r="41" spans="1:14" ht="15.75" customHeight="1" x14ac:dyDescent="0.25">
      <c r="A41" s="327"/>
      <c r="B41" s="332"/>
      <c r="C41" s="327"/>
      <c r="D41" s="144" t="s">
        <v>46</v>
      </c>
      <c r="E41" s="232">
        <v>3.0000000000000001E-3</v>
      </c>
      <c r="F41" s="4">
        <v>3.0000000000000001E-3</v>
      </c>
      <c r="G41" s="145">
        <v>34</v>
      </c>
      <c r="H41" s="57">
        <f t="shared" si="2"/>
        <v>0.10200000000000001</v>
      </c>
      <c r="I41" s="238"/>
      <c r="J41" s="255"/>
      <c r="K41" s="238"/>
      <c r="L41" s="255"/>
      <c r="M41" s="238"/>
      <c r="N41" s="256"/>
    </row>
    <row r="42" spans="1:14" ht="15.75" customHeight="1" x14ac:dyDescent="0.25">
      <c r="A42" s="327"/>
      <c r="B42" s="332"/>
      <c r="C42" s="327"/>
      <c r="D42" s="273" t="s">
        <v>24</v>
      </c>
      <c r="E42" s="242">
        <v>5.0000000000000001E-3</v>
      </c>
      <c r="F42" s="227">
        <v>5.0000000000000001E-3</v>
      </c>
      <c r="G42" s="46">
        <v>300</v>
      </c>
      <c r="H42" s="57">
        <f t="shared" si="2"/>
        <v>1.5</v>
      </c>
      <c r="I42" s="263">
        <v>4.95</v>
      </c>
      <c r="J42" s="264">
        <v>2.5</v>
      </c>
      <c r="K42" s="263">
        <v>5</v>
      </c>
      <c r="L42" s="264">
        <v>61.55</v>
      </c>
      <c r="M42" s="263" t="s">
        <v>105</v>
      </c>
      <c r="N42" s="256"/>
    </row>
    <row r="43" spans="1:14" ht="15.75" customHeight="1" x14ac:dyDescent="0.25">
      <c r="A43" s="327"/>
      <c r="B43" s="332"/>
      <c r="C43" s="327"/>
      <c r="D43" s="144" t="s">
        <v>45</v>
      </c>
      <c r="E43" s="232">
        <v>5.0000000000000001E-3</v>
      </c>
      <c r="F43" s="4">
        <v>4.0000000000000001E-3</v>
      </c>
      <c r="G43" s="145">
        <v>32</v>
      </c>
      <c r="H43" s="57">
        <f t="shared" si="2"/>
        <v>0.16</v>
      </c>
      <c r="I43" s="238"/>
      <c r="J43" s="255"/>
      <c r="K43" s="238"/>
      <c r="L43" s="255"/>
      <c r="M43" s="238"/>
      <c r="N43" s="256"/>
    </row>
    <row r="44" spans="1:14" ht="15.75" customHeight="1" x14ac:dyDescent="0.25">
      <c r="A44" s="327"/>
      <c r="B44" s="332"/>
      <c r="C44" s="327"/>
      <c r="D44" s="273" t="s">
        <v>116</v>
      </c>
      <c r="E44" s="242">
        <v>2E-3</v>
      </c>
      <c r="F44" s="227">
        <v>1E-3</v>
      </c>
      <c r="G44" s="46">
        <v>30</v>
      </c>
      <c r="H44" s="57">
        <f t="shared" si="2"/>
        <v>0.06</v>
      </c>
      <c r="I44" s="238"/>
      <c r="J44" s="255"/>
      <c r="K44" s="238"/>
      <c r="L44" s="255"/>
      <c r="M44" s="238"/>
      <c r="N44" s="256"/>
    </row>
    <row r="45" spans="1:14" ht="15.75" customHeight="1" x14ac:dyDescent="0.25">
      <c r="A45" s="327"/>
      <c r="B45" s="332"/>
      <c r="C45" s="327"/>
      <c r="D45" s="144" t="s">
        <v>40</v>
      </c>
      <c r="E45" s="232">
        <v>1E-3</v>
      </c>
      <c r="F45" s="4">
        <v>1E-3</v>
      </c>
      <c r="G45" s="145">
        <v>75</v>
      </c>
      <c r="H45" s="57">
        <f t="shared" si="2"/>
        <v>7.4999999999999997E-2</v>
      </c>
      <c r="I45" s="238"/>
      <c r="J45" s="255"/>
      <c r="K45" s="238"/>
      <c r="L45" s="255"/>
      <c r="M45" s="238"/>
      <c r="N45" s="256"/>
    </row>
    <row r="46" spans="1:14" ht="15.75" customHeight="1" thickBot="1" x14ac:dyDescent="0.3">
      <c r="A46" s="327"/>
      <c r="B46" s="333"/>
      <c r="C46" s="328"/>
      <c r="D46" s="274" t="s">
        <v>43</v>
      </c>
      <c r="E46" s="244">
        <v>1E-3</v>
      </c>
      <c r="F46" s="147">
        <v>1E-3</v>
      </c>
      <c r="G46" s="48">
        <v>20</v>
      </c>
      <c r="H46" s="63">
        <f t="shared" si="2"/>
        <v>0.02</v>
      </c>
      <c r="I46" s="239"/>
      <c r="J46" s="257"/>
      <c r="K46" s="239"/>
      <c r="L46" s="257"/>
      <c r="M46" s="239"/>
      <c r="N46" s="258"/>
    </row>
    <row r="47" spans="1:14" ht="15.75" customHeight="1" x14ac:dyDescent="0.25">
      <c r="A47" s="334">
        <v>3</v>
      </c>
      <c r="B47" s="337" t="s">
        <v>30</v>
      </c>
      <c r="C47" s="334">
        <v>150</v>
      </c>
      <c r="D47" s="252" t="s">
        <v>54</v>
      </c>
      <c r="E47" s="231">
        <v>0.05</v>
      </c>
      <c r="F47" s="55">
        <v>0.05</v>
      </c>
      <c r="G47" s="160">
        <v>37</v>
      </c>
      <c r="H47" s="72">
        <f t="shared" si="2"/>
        <v>1.85</v>
      </c>
      <c r="I47" s="73"/>
      <c r="J47" s="237"/>
      <c r="K47" s="237"/>
      <c r="L47" s="237"/>
      <c r="M47" s="54"/>
      <c r="N47" s="237"/>
    </row>
    <row r="48" spans="1:14" ht="15.75" customHeight="1" x14ac:dyDescent="0.25">
      <c r="A48" s="340"/>
      <c r="B48" s="338"/>
      <c r="C48" s="335"/>
      <c r="D48" s="280" t="s">
        <v>52</v>
      </c>
      <c r="E48" s="250">
        <v>5.0000000000000001E-3</v>
      </c>
      <c r="F48" s="249">
        <v>5.0000000000000001E-3</v>
      </c>
      <c r="G48" s="85">
        <v>861</v>
      </c>
      <c r="H48" s="281">
        <f t="shared" si="2"/>
        <v>4.3049999999999997</v>
      </c>
      <c r="I48" s="74">
        <v>3.75</v>
      </c>
      <c r="J48" s="240">
        <v>4.5</v>
      </c>
      <c r="K48" s="240">
        <v>27.3</v>
      </c>
      <c r="L48" s="240">
        <v>165.3</v>
      </c>
      <c r="M48" s="59" t="s">
        <v>90</v>
      </c>
      <c r="N48" s="240"/>
    </row>
    <row r="49" spans="1:14" ht="15.75" customHeight="1" thickBot="1" x14ac:dyDescent="0.3">
      <c r="A49" s="336"/>
      <c r="B49" s="339"/>
      <c r="C49" s="336"/>
      <c r="D49" s="140" t="s">
        <v>43</v>
      </c>
      <c r="E49" s="233">
        <v>2E-3</v>
      </c>
      <c r="F49" s="236">
        <v>2E-3</v>
      </c>
      <c r="G49" s="103">
        <v>20</v>
      </c>
      <c r="H49" s="76">
        <f t="shared" si="2"/>
        <v>0.04</v>
      </c>
      <c r="I49" s="15"/>
      <c r="J49" s="241"/>
      <c r="K49" s="241"/>
      <c r="L49" s="241"/>
      <c r="M49" s="69"/>
      <c r="N49" s="241"/>
    </row>
    <row r="50" spans="1:14" ht="15.75" customHeight="1" thickBot="1" x14ac:dyDescent="0.3">
      <c r="A50" s="260">
        <v>4</v>
      </c>
      <c r="B50" s="262" t="s">
        <v>101</v>
      </c>
      <c r="C50" s="261">
        <v>90</v>
      </c>
      <c r="D50" s="251" t="s">
        <v>114</v>
      </c>
      <c r="E50" s="232">
        <v>0.09</v>
      </c>
      <c r="F50" s="4">
        <v>0.08</v>
      </c>
      <c r="G50" s="146">
        <v>80</v>
      </c>
      <c r="H50" s="71">
        <f t="shared" si="2"/>
        <v>7.1999999999999993</v>
      </c>
      <c r="I50" s="15">
        <v>0.8</v>
      </c>
      <c r="J50" s="241">
        <v>0.3</v>
      </c>
      <c r="K50" s="241">
        <v>1.9</v>
      </c>
      <c r="L50" s="241">
        <v>14</v>
      </c>
      <c r="M50" s="69"/>
      <c r="N50" s="241"/>
    </row>
    <row r="51" spans="1:14" ht="18.75" customHeight="1" thickBot="1" x14ac:dyDescent="0.3">
      <c r="A51" s="69">
        <v>5</v>
      </c>
      <c r="B51" s="234" t="s">
        <v>98</v>
      </c>
      <c r="C51" s="77">
        <v>60</v>
      </c>
      <c r="D51" s="152" t="s">
        <v>29</v>
      </c>
      <c r="E51" s="234">
        <v>0.06</v>
      </c>
      <c r="F51" s="77">
        <v>0.06</v>
      </c>
      <c r="G51" s="157">
        <v>50</v>
      </c>
      <c r="H51" s="79">
        <f t="shared" si="2"/>
        <v>3</v>
      </c>
      <c r="I51" s="15">
        <v>6.42</v>
      </c>
      <c r="J51" s="241">
        <v>2.7</v>
      </c>
      <c r="K51" s="241">
        <v>26.1</v>
      </c>
      <c r="L51" s="241">
        <v>164.4</v>
      </c>
      <c r="M51" s="69" t="s">
        <v>84</v>
      </c>
      <c r="N51" s="241"/>
    </row>
    <row r="52" spans="1:14" ht="15" customHeight="1" x14ac:dyDescent="0.25">
      <c r="A52" s="326">
        <v>6</v>
      </c>
      <c r="B52" s="319" t="s">
        <v>26</v>
      </c>
      <c r="C52" s="326">
        <v>200</v>
      </c>
      <c r="D52" s="266" t="s">
        <v>67</v>
      </c>
      <c r="E52" s="55">
        <v>4.0000000000000001E-3</v>
      </c>
      <c r="F52" s="248">
        <v>4.0000000000000001E-3</v>
      </c>
      <c r="G52" s="170">
        <v>1050</v>
      </c>
      <c r="H52" s="72">
        <f t="shared" si="2"/>
        <v>4.2</v>
      </c>
      <c r="I52" s="230"/>
      <c r="J52" s="229"/>
      <c r="K52" s="51"/>
      <c r="L52" s="229"/>
      <c r="M52" s="228"/>
      <c r="N52" s="230"/>
    </row>
    <row r="53" spans="1:14" ht="15" customHeight="1" x14ac:dyDescent="0.25">
      <c r="A53" s="327"/>
      <c r="B53" s="329"/>
      <c r="C53" s="327"/>
      <c r="D53" s="267" t="s">
        <v>20</v>
      </c>
      <c r="E53" s="245">
        <v>0.09</v>
      </c>
      <c r="F53" s="242">
        <v>0.09</v>
      </c>
      <c r="G53" s="85">
        <v>85</v>
      </c>
      <c r="H53" s="57">
        <f t="shared" si="2"/>
        <v>7.6499999999999995</v>
      </c>
      <c r="I53" s="74">
        <v>7</v>
      </c>
      <c r="J53" s="4">
        <v>4.5999999999999996</v>
      </c>
      <c r="K53" s="240">
        <v>19.399999999999999</v>
      </c>
      <c r="L53" s="4">
        <v>154</v>
      </c>
      <c r="M53" s="240" t="s">
        <v>89</v>
      </c>
      <c r="N53" s="240"/>
    </row>
    <row r="54" spans="1:14" ht="17.25" customHeight="1" thickBot="1" x14ac:dyDescent="0.3">
      <c r="A54" s="328"/>
      <c r="B54" s="330"/>
      <c r="C54" s="328"/>
      <c r="D54" s="267" t="s">
        <v>40</v>
      </c>
      <c r="E54" s="245">
        <v>1.4999999999999999E-2</v>
      </c>
      <c r="F54" s="242">
        <v>1.4999999999999999E-2</v>
      </c>
      <c r="G54" s="85">
        <v>75</v>
      </c>
      <c r="H54" s="57">
        <f t="shared" si="2"/>
        <v>1.125</v>
      </c>
      <c r="I54" s="90"/>
      <c r="J54" s="66"/>
      <c r="K54" s="66"/>
      <c r="L54" s="66"/>
      <c r="M54" s="265"/>
      <c r="N54" s="90"/>
    </row>
    <row r="55" spans="1:14" ht="21" customHeight="1" thickBot="1" x14ac:dyDescent="0.3">
      <c r="A55" s="286" t="s">
        <v>27</v>
      </c>
      <c r="B55" s="287"/>
      <c r="C55" s="287"/>
      <c r="D55" s="288"/>
      <c r="E55" s="288"/>
      <c r="F55" s="288"/>
      <c r="G55" s="288"/>
      <c r="H55" s="76">
        <f>SUM(H31:H54)</f>
        <v>90.274500000000018</v>
      </c>
      <c r="I55" s="15">
        <f>SUM(I31:I54)</f>
        <v>34.619999999999997</v>
      </c>
      <c r="J55" s="219">
        <f>SUM(J31:J54)</f>
        <v>27.200000000000003</v>
      </c>
      <c r="K55" s="219">
        <f>SUM(K31:K54)</f>
        <v>94.550000000000011</v>
      </c>
      <c r="L55" s="219">
        <f>SUM(L31:L54)</f>
        <v>782.45</v>
      </c>
      <c r="M55" s="219"/>
      <c r="N55" s="15"/>
    </row>
    <row r="56" spans="1:14" ht="16.5" customHeight="1" x14ac:dyDescent="0.25">
      <c r="A56" s="4"/>
      <c r="B56" s="4"/>
      <c r="C56" s="4"/>
      <c r="D56" s="4"/>
      <c r="E56" s="4"/>
      <c r="F56" s="4"/>
      <c r="G56" s="4"/>
      <c r="H56" s="155"/>
      <c r="I56" s="4"/>
      <c r="J56" s="4"/>
      <c r="K56" s="4"/>
      <c r="L56" s="4"/>
      <c r="M56" s="4"/>
      <c r="N56" s="4"/>
    </row>
    <row r="57" spans="1:14" ht="20.25" customHeight="1" x14ac:dyDescent="0.25">
      <c r="A57" s="4"/>
      <c r="B57" s="4"/>
      <c r="C57" s="4"/>
      <c r="D57" s="4"/>
      <c r="E57" s="4"/>
      <c r="F57" s="4"/>
      <c r="G57" s="4"/>
      <c r="H57" s="155"/>
      <c r="I57" s="4"/>
      <c r="J57" s="4"/>
      <c r="K57" s="4"/>
      <c r="L57" s="4"/>
      <c r="M57" s="4"/>
      <c r="N57" s="4"/>
    </row>
    <row r="58" spans="1:14" ht="17.25" customHeight="1" thickBot="1" x14ac:dyDescent="0.3">
      <c r="A58" s="4"/>
      <c r="B58" s="4"/>
      <c r="C58" s="4"/>
      <c r="D58" s="4"/>
      <c r="E58" s="4"/>
      <c r="F58" s="4"/>
      <c r="G58" s="4"/>
      <c r="H58" s="155"/>
      <c r="I58" s="4"/>
      <c r="J58" s="4"/>
      <c r="K58" s="4"/>
      <c r="L58" s="4"/>
      <c r="M58" s="4"/>
      <c r="N58" s="4"/>
    </row>
    <row r="59" spans="1:14" ht="21.75" customHeight="1" x14ac:dyDescent="0.25">
      <c r="A59" s="306" t="s">
        <v>117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8"/>
    </row>
    <row r="60" spans="1:14" ht="26.25" customHeight="1" x14ac:dyDescent="0.25">
      <c r="A60" s="207" t="s">
        <v>1</v>
      </c>
      <c r="B60" s="204"/>
      <c r="C60" s="204" t="s">
        <v>2</v>
      </c>
      <c r="D60" s="45" t="s">
        <v>3</v>
      </c>
      <c r="E60" s="204" t="s">
        <v>4</v>
      </c>
      <c r="F60" s="204" t="s">
        <v>5</v>
      </c>
      <c r="G60" s="46" t="s">
        <v>6</v>
      </c>
      <c r="H60" s="204" t="s">
        <v>7</v>
      </c>
      <c r="I60" s="204" t="s">
        <v>8</v>
      </c>
      <c r="J60" s="215" t="s">
        <v>9</v>
      </c>
      <c r="K60" s="204" t="s">
        <v>10</v>
      </c>
      <c r="L60" s="204" t="s">
        <v>11</v>
      </c>
      <c r="M60" s="204" t="s">
        <v>12</v>
      </c>
      <c r="N60" s="214" t="s">
        <v>13</v>
      </c>
    </row>
    <row r="61" spans="1:14" ht="16.5" customHeight="1" thickBot="1" x14ac:dyDescent="0.3">
      <c r="A61" s="213"/>
      <c r="B61" s="208" t="s">
        <v>14</v>
      </c>
      <c r="C61" s="208" t="s">
        <v>15</v>
      </c>
      <c r="D61" s="47"/>
      <c r="E61" s="208" t="s">
        <v>15</v>
      </c>
      <c r="F61" s="208" t="s">
        <v>15</v>
      </c>
      <c r="G61" s="48" t="s">
        <v>16</v>
      </c>
      <c r="H61" s="208" t="s">
        <v>17</v>
      </c>
      <c r="I61" s="208" t="s">
        <v>15</v>
      </c>
      <c r="J61" s="208" t="s">
        <v>15</v>
      </c>
      <c r="K61" s="208" t="s">
        <v>15</v>
      </c>
      <c r="L61" s="208" t="s">
        <v>15</v>
      </c>
      <c r="M61" s="208"/>
      <c r="N61" s="202"/>
    </row>
    <row r="62" spans="1:14" ht="20.25" customHeight="1" x14ac:dyDescent="0.25">
      <c r="A62" s="290">
        <v>1</v>
      </c>
      <c r="B62" s="300" t="s">
        <v>75</v>
      </c>
      <c r="C62" s="293">
        <v>240</v>
      </c>
      <c r="D62" s="107" t="s">
        <v>50</v>
      </c>
      <c r="E62" s="108">
        <v>0.11</v>
      </c>
      <c r="F62" s="108">
        <v>0.08</v>
      </c>
      <c r="G62" s="91">
        <v>620</v>
      </c>
      <c r="H62" s="84">
        <f>G62*E62</f>
        <v>68.2</v>
      </c>
      <c r="I62" s="109"/>
      <c r="J62" s="110"/>
      <c r="K62" s="111"/>
      <c r="L62" s="110"/>
      <c r="M62" s="112"/>
      <c r="N62" s="111"/>
    </row>
    <row r="63" spans="1:14" ht="16.5" customHeight="1" x14ac:dyDescent="0.25">
      <c r="A63" s="315"/>
      <c r="B63" s="316"/>
      <c r="C63" s="316"/>
      <c r="D63" s="113" t="s">
        <v>22</v>
      </c>
      <c r="E63" s="114">
        <v>2.7E-2</v>
      </c>
      <c r="F63" s="114"/>
      <c r="G63" s="46"/>
      <c r="H63" s="85">
        <f t="shared" ref="H63:H74" si="3">G63*E63</f>
        <v>0</v>
      </c>
      <c r="I63" s="115"/>
      <c r="J63" s="116"/>
      <c r="K63" s="117"/>
      <c r="L63" s="116"/>
      <c r="M63" s="117"/>
      <c r="N63" s="165" t="s">
        <v>85</v>
      </c>
    </row>
    <row r="64" spans="1:14" ht="16.5" customHeight="1" x14ac:dyDescent="0.25">
      <c r="A64" s="315"/>
      <c r="B64" s="316"/>
      <c r="C64" s="316"/>
      <c r="D64" s="113" t="s">
        <v>115</v>
      </c>
      <c r="E64" s="114">
        <v>0.18</v>
      </c>
      <c r="F64" s="114">
        <v>0.16</v>
      </c>
      <c r="G64" s="46">
        <v>35</v>
      </c>
      <c r="H64" s="85">
        <f t="shared" si="3"/>
        <v>6.3</v>
      </c>
      <c r="I64" s="115">
        <v>12.24</v>
      </c>
      <c r="J64" s="116">
        <v>20.6</v>
      </c>
      <c r="K64" s="117">
        <v>18.72</v>
      </c>
      <c r="L64" s="116">
        <v>300</v>
      </c>
      <c r="M64" s="117" t="s">
        <v>47</v>
      </c>
      <c r="N64" s="118"/>
    </row>
    <row r="65" spans="1:14" ht="15.75" customHeight="1" x14ac:dyDescent="0.25">
      <c r="A65" s="315"/>
      <c r="B65" s="316"/>
      <c r="C65" s="316"/>
      <c r="D65" s="113" t="s">
        <v>21</v>
      </c>
      <c r="E65" s="114">
        <v>6.0000000000000001E-3</v>
      </c>
      <c r="F65" s="114">
        <v>5.0000000000000001E-3</v>
      </c>
      <c r="G65" s="46">
        <v>30</v>
      </c>
      <c r="H65" s="85">
        <f t="shared" si="3"/>
        <v>0.18</v>
      </c>
      <c r="I65" s="115"/>
      <c r="J65" s="116"/>
      <c r="K65" s="117"/>
      <c r="L65" s="116"/>
      <c r="M65" s="117"/>
      <c r="N65" s="118"/>
    </row>
    <row r="66" spans="1:14" ht="17.25" customHeight="1" x14ac:dyDescent="0.25">
      <c r="A66" s="315"/>
      <c r="B66" s="316"/>
      <c r="C66" s="316"/>
      <c r="D66" s="113" t="s">
        <v>24</v>
      </c>
      <c r="E66" s="114">
        <v>5.0000000000000001E-3</v>
      </c>
      <c r="F66" s="114">
        <v>5.0000000000000001E-3</v>
      </c>
      <c r="G66" s="46">
        <v>300</v>
      </c>
      <c r="H66" s="85">
        <f t="shared" si="3"/>
        <v>1.5</v>
      </c>
      <c r="I66" s="115"/>
      <c r="J66" s="116"/>
      <c r="K66" s="117"/>
      <c r="L66" s="116"/>
      <c r="M66" s="117"/>
      <c r="N66" s="118"/>
    </row>
    <row r="67" spans="1:14" ht="15.75" customHeight="1" x14ac:dyDescent="0.25">
      <c r="A67" s="315"/>
      <c r="B67" s="316"/>
      <c r="C67" s="316"/>
      <c r="D67" s="113" t="s">
        <v>23</v>
      </c>
      <c r="E67" s="114">
        <v>8.0000000000000002E-3</v>
      </c>
      <c r="F67" s="114">
        <v>8.0000000000000002E-3</v>
      </c>
      <c r="G67" s="46">
        <v>156</v>
      </c>
      <c r="H67" s="85">
        <f t="shared" si="3"/>
        <v>1.248</v>
      </c>
      <c r="I67" s="115"/>
      <c r="J67" s="116"/>
      <c r="K67" s="117"/>
      <c r="L67" s="116"/>
      <c r="M67" s="117"/>
      <c r="N67" s="118"/>
    </row>
    <row r="68" spans="1:14" ht="16.5" customHeight="1" x14ac:dyDescent="0.25">
      <c r="A68" s="315"/>
      <c r="B68" s="316"/>
      <c r="C68" s="316"/>
      <c r="D68" s="113" t="s">
        <v>45</v>
      </c>
      <c r="E68" s="114">
        <v>5.0000000000000001E-3</v>
      </c>
      <c r="F68" s="114">
        <v>4.0000000000000001E-3</v>
      </c>
      <c r="G68" s="46">
        <v>32</v>
      </c>
      <c r="H68" s="85">
        <f t="shared" si="3"/>
        <v>0.16</v>
      </c>
      <c r="I68" s="115"/>
      <c r="J68" s="116"/>
      <c r="K68" s="117"/>
      <c r="L68" s="116"/>
      <c r="M68" s="117"/>
      <c r="N68" s="118"/>
    </row>
    <row r="69" spans="1:14" ht="15" customHeight="1" x14ac:dyDescent="0.25">
      <c r="A69" s="315"/>
      <c r="B69" s="316"/>
      <c r="C69" s="316"/>
      <c r="D69" s="113" t="s">
        <v>51</v>
      </c>
      <c r="E69" s="114">
        <v>2E-3</v>
      </c>
      <c r="F69" s="114">
        <v>2E-3</v>
      </c>
      <c r="G69" s="46">
        <v>20</v>
      </c>
      <c r="H69" s="85">
        <f t="shared" si="3"/>
        <v>0.04</v>
      </c>
      <c r="I69" s="115"/>
      <c r="J69" s="116"/>
      <c r="K69" s="117"/>
      <c r="L69" s="116"/>
      <c r="M69" s="117"/>
      <c r="N69" s="118"/>
    </row>
    <row r="70" spans="1:14" ht="19.5" customHeight="1" x14ac:dyDescent="0.25">
      <c r="A70" s="315"/>
      <c r="B70" s="316"/>
      <c r="C70" s="316"/>
      <c r="D70" s="113" t="s">
        <v>46</v>
      </c>
      <c r="E70" s="114">
        <v>2E-3</v>
      </c>
      <c r="F70" s="114">
        <v>2E-3</v>
      </c>
      <c r="G70" s="46">
        <v>34</v>
      </c>
      <c r="H70" s="85">
        <f t="shared" si="3"/>
        <v>6.8000000000000005E-2</v>
      </c>
      <c r="I70" s="115"/>
      <c r="J70" s="116"/>
      <c r="K70" s="117"/>
      <c r="L70" s="116"/>
      <c r="M70" s="117"/>
      <c r="N70" s="118"/>
    </row>
    <row r="71" spans="1:14" ht="15.75" customHeight="1" thickBot="1" x14ac:dyDescent="0.3">
      <c r="A71" s="219"/>
      <c r="B71" s="219"/>
      <c r="C71" s="188"/>
      <c r="D71" s="175" t="s">
        <v>60</v>
      </c>
      <c r="E71" s="141">
        <v>3.0000000000000001E-3</v>
      </c>
      <c r="F71" s="141">
        <v>2E-3</v>
      </c>
      <c r="G71" s="142">
        <v>12</v>
      </c>
      <c r="H71" s="103">
        <f t="shared" si="3"/>
        <v>3.6000000000000004E-2</v>
      </c>
      <c r="I71" s="78"/>
      <c r="J71" s="76"/>
      <c r="K71" s="123"/>
      <c r="L71" s="76"/>
      <c r="M71" s="123"/>
      <c r="N71" s="123"/>
    </row>
    <row r="72" spans="1:14" ht="19.5" customHeight="1" thickBot="1" x14ac:dyDescent="0.3">
      <c r="A72" s="77">
        <v>2</v>
      </c>
      <c r="B72" s="209" t="s">
        <v>98</v>
      </c>
      <c r="C72" s="210">
        <v>60</v>
      </c>
      <c r="D72" s="124" t="s">
        <v>29</v>
      </c>
      <c r="E72" s="125">
        <v>0.06</v>
      </c>
      <c r="F72" s="125">
        <v>0.06</v>
      </c>
      <c r="G72" s="12">
        <v>50</v>
      </c>
      <c r="H72" s="13">
        <f>G72*E72</f>
        <v>3</v>
      </c>
      <c r="I72" s="77">
        <v>6.42</v>
      </c>
      <c r="J72" s="77">
        <v>2.7</v>
      </c>
      <c r="K72" s="77">
        <v>26.1</v>
      </c>
      <c r="L72" s="77">
        <v>164.4</v>
      </c>
      <c r="M72" s="77" t="s">
        <v>84</v>
      </c>
      <c r="N72" s="126"/>
    </row>
    <row r="73" spans="1:14" ht="15.75" customHeight="1" thickBot="1" x14ac:dyDescent="0.3">
      <c r="A73" s="275">
        <v>3</v>
      </c>
      <c r="B73" s="277" t="s">
        <v>49</v>
      </c>
      <c r="C73" s="277">
        <v>200</v>
      </c>
      <c r="D73" s="164" t="s">
        <v>48</v>
      </c>
      <c r="E73" s="231">
        <v>1E-3</v>
      </c>
      <c r="F73" s="231">
        <v>1E-3</v>
      </c>
      <c r="G73" s="139">
        <v>800</v>
      </c>
      <c r="H73" s="160">
        <f t="shared" ref="H73" si="4">G73*E73</f>
        <v>0.8</v>
      </c>
      <c r="I73" s="77">
        <v>0.2</v>
      </c>
      <c r="J73" s="77">
        <v>0</v>
      </c>
      <c r="K73" s="234">
        <v>14</v>
      </c>
      <c r="L73" s="77">
        <v>56</v>
      </c>
      <c r="M73" s="77" t="s">
        <v>83</v>
      </c>
      <c r="N73" s="117"/>
    </row>
    <row r="74" spans="1:14" ht="16.5" customHeight="1" thickBot="1" x14ac:dyDescent="0.3">
      <c r="A74" s="276"/>
      <c r="B74" s="278"/>
      <c r="C74" s="278"/>
      <c r="D74" s="282" t="s">
        <v>56</v>
      </c>
      <c r="E74" s="119">
        <v>1.4999999999999999E-2</v>
      </c>
      <c r="F74" s="119">
        <v>1.4999999999999999E-2</v>
      </c>
      <c r="G74" s="48">
        <v>75</v>
      </c>
      <c r="H74" s="82">
        <f t="shared" si="3"/>
        <v>1.125</v>
      </c>
      <c r="I74" s="127"/>
      <c r="J74" s="71"/>
      <c r="K74" s="118"/>
      <c r="L74" s="71"/>
      <c r="M74" s="118"/>
      <c r="N74" s="117"/>
    </row>
    <row r="75" spans="1:14" ht="15.75" thickBot="1" x14ac:dyDescent="0.3">
      <c r="A75" s="279"/>
      <c r="B75" s="279" t="s">
        <v>70</v>
      </c>
      <c r="C75" s="235"/>
      <c r="D75" s="285"/>
      <c r="E75" s="125"/>
      <c r="F75" s="125"/>
      <c r="G75" s="12"/>
      <c r="H75" s="224">
        <f>SUM(H62:H74)</f>
        <v>82.657000000000011</v>
      </c>
      <c r="I75" s="283">
        <f>SUM(I62:I74)</f>
        <v>18.86</v>
      </c>
      <c r="J75" s="283">
        <f t="shared" ref="J75:K75" si="5">SUM(J62:J74)</f>
        <v>23.3</v>
      </c>
      <c r="K75" s="283">
        <f t="shared" si="5"/>
        <v>58.82</v>
      </c>
      <c r="L75" s="284">
        <f>SUM(L62:L74)</f>
        <v>520.4</v>
      </c>
      <c r="M75" s="126"/>
      <c r="N75" s="126"/>
    </row>
    <row r="76" spans="1:14" ht="1.5" customHeight="1" thickBot="1" x14ac:dyDescent="0.3">
      <c r="A76" s="286" t="s">
        <v>27</v>
      </c>
      <c r="B76" s="288"/>
      <c r="C76" s="288"/>
      <c r="D76" s="287"/>
      <c r="E76" s="287"/>
      <c r="F76" s="287"/>
      <c r="G76" s="305"/>
      <c r="H76" s="103">
        <f>SUM(H62:H75)</f>
        <v>165.31400000000002</v>
      </c>
      <c r="I76" s="128">
        <f>SUM(I62:I75)</f>
        <v>37.72</v>
      </c>
      <c r="J76" s="129">
        <f>SUM(J62:J75)</f>
        <v>46.6</v>
      </c>
      <c r="K76" s="128">
        <f>SUM(K62:K75)</f>
        <v>117.64</v>
      </c>
      <c r="L76" s="130">
        <f>SUM(L62:L75)</f>
        <v>1040.8</v>
      </c>
      <c r="M76" s="105"/>
      <c r="N76" s="106"/>
    </row>
    <row r="77" spans="1:14" hidden="1" x14ac:dyDescent="0.25"/>
    <row r="78" spans="1:14" ht="13.5" hidden="1" customHeight="1" thickBot="1" x14ac:dyDescent="0.3"/>
    <row r="79" spans="1:14" hidden="1" x14ac:dyDescent="0.25"/>
    <row r="80" spans="1:14" ht="4.5" hidden="1" customHeight="1" thickBot="1" x14ac:dyDescent="0.3"/>
    <row r="81" spans="1:14" hidden="1" x14ac:dyDescent="0.25"/>
    <row r="82" spans="1:14" hidden="1" x14ac:dyDescent="0.25"/>
    <row r="93" spans="1:14" ht="15.75" thickBot="1" x14ac:dyDescent="0.3"/>
    <row r="94" spans="1:14" ht="15" customHeight="1" x14ac:dyDescent="0.25">
      <c r="A94" s="306" t="s">
        <v>118</v>
      </c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8"/>
    </row>
    <row r="95" spans="1:14" ht="54" customHeight="1" x14ac:dyDescent="0.25">
      <c r="A95" s="207" t="s">
        <v>1</v>
      </c>
      <c r="B95" s="204"/>
      <c r="C95" s="204" t="s">
        <v>2</v>
      </c>
      <c r="D95" s="45" t="s">
        <v>3</v>
      </c>
      <c r="E95" s="204" t="s">
        <v>4</v>
      </c>
      <c r="F95" s="204" t="s">
        <v>5</v>
      </c>
      <c r="G95" s="46" t="s">
        <v>6</v>
      </c>
      <c r="H95" s="204" t="s">
        <v>7</v>
      </c>
      <c r="I95" s="204" t="s">
        <v>8</v>
      </c>
      <c r="J95" s="215" t="s">
        <v>9</v>
      </c>
      <c r="K95" s="204" t="s">
        <v>10</v>
      </c>
      <c r="L95" s="204" t="s">
        <v>11</v>
      </c>
      <c r="M95" s="204" t="s">
        <v>12</v>
      </c>
      <c r="N95" s="214" t="s">
        <v>13</v>
      </c>
    </row>
    <row r="96" spans="1:14" ht="15.75" thickBot="1" x14ac:dyDescent="0.3">
      <c r="A96" s="213"/>
      <c r="B96" s="208" t="s">
        <v>14</v>
      </c>
      <c r="C96" s="208" t="s">
        <v>15</v>
      </c>
      <c r="D96" s="47"/>
      <c r="E96" s="208" t="s">
        <v>15</v>
      </c>
      <c r="F96" s="208" t="s">
        <v>15</v>
      </c>
      <c r="G96" s="48" t="s">
        <v>16</v>
      </c>
      <c r="H96" s="208" t="s">
        <v>17</v>
      </c>
      <c r="I96" s="208" t="s">
        <v>15</v>
      </c>
      <c r="J96" s="208" t="s">
        <v>15</v>
      </c>
      <c r="K96" s="208" t="s">
        <v>15</v>
      </c>
      <c r="L96" s="208" t="s">
        <v>15</v>
      </c>
      <c r="M96" s="208"/>
      <c r="N96" s="202"/>
    </row>
    <row r="97" spans="1:14" ht="25.5" customHeight="1" x14ac:dyDescent="0.25">
      <c r="A97" s="290">
        <v>1</v>
      </c>
      <c r="B97" s="300" t="s">
        <v>103</v>
      </c>
      <c r="C97" s="293">
        <v>90</v>
      </c>
      <c r="D97" s="83" t="s">
        <v>50</v>
      </c>
      <c r="E97" s="206">
        <v>0.09</v>
      </c>
      <c r="F97" s="206">
        <v>6.5000000000000002E-2</v>
      </c>
      <c r="G97" s="91">
        <v>620</v>
      </c>
      <c r="H97" s="84">
        <f>G97*E97</f>
        <v>55.8</v>
      </c>
      <c r="I97" s="92"/>
      <c r="J97" s="92"/>
      <c r="K97" s="93"/>
      <c r="L97" s="92"/>
      <c r="M97" s="73"/>
      <c r="N97" s="73" t="s">
        <v>85</v>
      </c>
    </row>
    <row r="98" spans="1:14" x14ac:dyDescent="0.25">
      <c r="A98" s="298"/>
      <c r="B98" s="301"/>
      <c r="C98" s="303"/>
      <c r="D98" s="45" t="s">
        <v>22</v>
      </c>
      <c r="E98" s="204">
        <v>0.2</v>
      </c>
      <c r="F98" s="204"/>
      <c r="G98" s="46"/>
      <c r="H98" s="85">
        <f t="shared" ref="H98:H117" si="6">G98*E98</f>
        <v>0</v>
      </c>
      <c r="I98" s="94"/>
      <c r="J98" s="94"/>
      <c r="K98" s="95"/>
      <c r="L98" s="94"/>
      <c r="M98" s="95"/>
      <c r="N98" s="96"/>
    </row>
    <row r="99" spans="1:14" x14ac:dyDescent="0.25">
      <c r="A99" s="298"/>
      <c r="B99" s="301"/>
      <c r="C99" s="303"/>
      <c r="D99" s="45" t="s">
        <v>21</v>
      </c>
      <c r="E99" s="204">
        <v>8.0000000000000002E-3</v>
      </c>
      <c r="F99" s="204">
        <v>7.0000000000000001E-3</v>
      </c>
      <c r="G99" s="46">
        <v>30</v>
      </c>
      <c r="H99" s="85">
        <f t="shared" si="6"/>
        <v>0.24</v>
      </c>
      <c r="I99" s="94"/>
      <c r="J99" s="94"/>
      <c r="K99" s="95"/>
      <c r="L99" s="94"/>
      <c r="M99" s="95"/>
      <c r="N99" s="96"/>
    </row>
    <row r="100" spans="1:14" x14ac:dyDescent="0.25">
      <c r="A100" s="298"/>
      <c r="B100" s="301"/>
      <c r="C100" s="303"/>
      <c r="D100" s="45" t="s">
        <v>51</v>
      </c>
      <c r="E100" s="204">
        <v>2E-3</v>
      </c>
      <c r="F100" s="204">
        <v>2E-3</v>
      </c>
      <c r="G100" s="46">
        <v>20</v>
      </c>
      <c r="H100" s="85">
        <f t="shared" si="6"/>
        <v>0.04</v>
      </c>
      <c r="I100" s="94"/>
      <c r="J100" s="94"/>
      <c r="K100" s="95"/>
      <c r="L100" s="94"/>
      <c r="M100" s="95"/>
      <c r="N100" s="96"/>
    </row>
    <row r="101" spans="1:14" x14ac:dyDescent="0.25">
      <c r="A101" s="298"/>
      <c r="B101" s="301"/>
      <c r="C101" s="303"/>
      <c r="D101" s="45" t="s">
        <v>106</v>
      </c>
      <c r="E101" s="220">
        <v>5.0000000000000001E-3</v>
      </c>
      <c r="F101" s="220">
        <v>4.0000000000000001E-3</v>
      </c>
      <c r="G101" s="46">
        <v>116.7</v>
      </c>
      <c r="H101" s="85">
        <f t="shared" si="6"/>
        <v>0.58350000000000002</v>
      </c>
      <c r="I101" s="94"/>
      <c r="J101" s="94"/>
      <c r="K101" s="95"/>
      <c r="L101" s="94"/>
      <c r="M101" s="95"/>
      <c r="N101" s="96"/>
    </row>
    <row r="102" spans="1:14" x14ac:dyDescent="0.25">
      <c r="A102" s="298"/>
      <c r="B102" s="301"/>
      <c r="C102" s="303"/>
      <c r="D102" s="45" t="s">
        <v>61</v>
      </c>
      <c r="E102" s="204">
        <v>7.0000000000000001E-3</v>
      </c>
      <c r="F102" s="204">
        <v>7.0000000000000001E-3</v>
      </c>
      <c r="G102" s="46">
        <v>65</v>
      </c>
      <c r="H102" s="85">
        <f t="shared" si="6"/>
        <v>0.45500000000000002</v>
      </c>
      <c r="I102" s="94">
        <v>9</v>
      </c>
      <c r="J102" s="94">
        <v>10.8</v>
      </c>
      <c r="K102" s="95">
        <v>5.4</v>
      </c>
      <c r="L102" s="94">
        <v>154.80000000000001</v>
      </c>
      <c r="M102" s="95" t="s">
        <v>86</v>
      </c>
      <c r="N102" s="96"/>
    </row>
    <row r="103" spans="1:14" ht="15.75" thickBot="1" x14ac:dyDescent="0.3">
      <c r="A103" s="298"/>
      <c r="B103" s="301"/>
      <c r="C103" s="303"/>
      <c r="D103" s="45" t="s">
        <v>23</v>
      </c>
      <c r="E103" s="204">
        <v>5.0000000000000001E-3</v>
      </c>
      <c r="F103" s="204">
        <v>5.0000000000000001E-3</v>
      </c>
      <c r="G103" s="46">
        <v>156</v>
      </c>
      <c r="H103" s="85">
        <f t="shared" si="6"/>
        <v>0.78</v>
      </c>
      <c r="I103" s="94"/>
      <c r="J103" s="94"/>
      <c r="K103" s="95"/>
      <c r="L103" s="94"/>
      <c r="M103" s="95"/>
      <c r="N103" s="96"/>
    </row>
    <row r="104" spans="1:14" x14ac:dyDescent="0.25">
      <c r="A104" s="290">
        <v>2</v>
      </c>
      <c r="B104" s="300" t="s">
        <v>104</v>
      </c>
      <c r="C104" s="293">
        <v>50</v>
      </c>
      <c r="D104" s="83" t="s">
        <v>23</v>
      </c>
      <c r="E104" s="206">
        <v>3.0000000000000001E-3</v>
      </c>
      <c r="F104" s="206">
        <v>3.0000000000000001E-3</v>
      </c>
      <c r="G104" s="91">
        <v>156</v>
      </c>
      <c r="H104" s="84">
        <f t="shared" si="6"/>
        <v>0.46800000000000003</v>
      </c>
      <c r="I104" s="92"/>
      <c r="J104" s="92"/>
      <c r="K104" s="93"/>
      <c r="L104" s="92"/>
      <c r="M104" s="93"/>
      <c r="N104" s="97"/>
    </row>
    <row r="105" spans="1:14" x14ac:dyDescent="0.25">
      <c r="A105" s="298"/>
      <c r="B105" s="301"/>
      <c r="C105" s="303"/>
      <c r="D105" s="45" t="s">
        <v>46</v>
      </c>
      <c r="E105" s="204">
        <v>3.0000000000000001E-3</v>
      </c>
      <c r="F105" s="204">
        <v>3.0000000000000001E-3</v>
      </c>
      <c r="G105" s="46">
        <v>34</v>
      </c>
      <c r="H105" s="85">
        <f t="shared" si="6"/>
        <v>0.10200000000000001</v>
      </c>
      <c r="I105" s="94"/>
      <c r="J105" s="94"/>
      <c r="K105" s="95"/>
      <c r="L105" s="94"/>
      <c r="M105" s="95"/>
      <c r="N105" s="96"/>
    </row>
    <row r="106" spans="1:14" x14ac:dyDescent="0.25">
      <c r="A106" s="298"/>
      <c r="B106" s="301"/>
      <c r="C106" s="303"/>
      <c r="D106" s="45" t="s">
        <v>24</v>
      </c>
      <c r="E106" s="204">
        <v>5.0000000000000001E-3</v>
      </c>
      <c r="F106" s="204">
        <v>5.0000000000000001E-3</v>
      </c>
      <c r="G106" s="46">
        <v>300</v>
      </c>
      <c r="H106" s="85">
        <f t="shared" si="6"/>
        <v>1.5</v>
      </c>
      <c r="I106" s="94">
        <v>4.95</v>
      </c>
      <c r="J106" s="94">
        <v>2.5</v>
      </c>
      <c r="K106" s="95">
        <v>5</v>
      </c>
      <c r="L106" s="94">
        <v>61.55</v>
      </c>
      <c r="M106" s="95" t="s">
        <v>105</v>
      </c>
      <c r="N106" s="96"/>
    </row>
    <row r="107" spans="1:14" x14ac:dyDescent="0.25">
      <c r="A107" s="298"/>
      <c r="B107" s="301"/>
      <c r="C107" s="303"/>
      <c r="D107" s="45" t="s">
        <v>45</v>
      </c>
      <c r="E107" s="204">
        <v>5.0000000000000001E-3</v>
      </c>
      <c r="F107" s="204">
        <v>5.0000000000000001E-3</v>
      </c>
      <c r="G107" s="46">
        <v>32</v>
      </c>
      <c r="H107" s="85">
        <f t="shared" si="6"/>
        <v>0.16</v>
      </c>
      <c r="I107" s="94"/>
      <c r="J107" s="94"/>
      <c r="K107" s="95"/>
      <c r="L107" s="94"/>
      <c r="M107" s="95"/>
      <c r="N107" s="96"/>
    </row>
    <row r="108" spans="1:14" x14ac:dyDescent="0.25">
      <c r="A108" s="298"/>
      <c r="B108" s="301"/>
      <c r="C108" s="303"/>
      <c r="D108" s="47" t="s">
        <v>21</v>
      </c>
      <c r="E108" s="208">
        <v>2E-3</v>
      </c>
      <c r="F108" s="208">
        <v>1E-3</v>
      </c>
      <c r="G108" s="48">
        <v>30</v>
      </c>
      <c r="H108" s="82">
        <f t="shared" si="6"/>
        <v>0.06</v>
      </c>
      <c r="I108" s="94"/>
      <c r="J108" s="94"/>
      <c r="K108" s="95"/>
      <c r="L108" s="94"/>
      <c r="M108" s="95"/>
      <c r="N108" s="96"/>
    </row>
    <row r="109" spans="1:14" x14ac:dyDescent="0.25">
      <c r="A109" s="298"/>
      <c r="B109" s="301"/>
      <c r="C109" s="303"/>
      <c r="D109" s="47" t="s">
        <v>40</v>
      </c>
      <c r="E109" s="208">
        <v>1E-3</v>
      </c>
      <c r="F109" s="208">
        <v>1E-3</v>
      </c>
      <c r="G109" s="48">
        <v>75</v>
      </c>
      <c r="H109" s="82">
        <f t="shared" si="6"/>
        <v>7.4999999999999997E-2</v>
      </c>
      <c r="I109" s="94"/>
      <c r="J109" s="94"/>
      <c r="K109" s="95"/>
      <c r="L109" s="94"/>
      <c r="M109" s="95"/>
      <c r="N109" s="96"/>
    </row>
    <row r="110" spans="1:14" ht="15.75" thickBot="1" x14ac:dyDescent="0.3">
      <c r="A110" s="299"/>
      <c r="B110" s="302"/>
      <c r="C110" s="304"/>
      <c r="D110" s="88" t="s">
        <v>51</v>
      </c>
      <c r="E110" s="212">
        <v>1E-3</v>
      </c>
      <c r="F110" s="212">
        <v>1E-3</v>
      </c>
      <c r="G110" s="121">
        <v>20</v>
      </c>
      <c r="H110" s="89">
        <f t="shared" si="6"/>
        <v>0.02</v>
      </c>
      <c r="I110" s="104"/>
      <c r="J110" s="104"/>
      <c r="K110" s="105"/>
      <c r="L110" s="104"/>
      <c r="M110" s="105"/>
      <c r="N110" s="106"/>
    </row>
    <row r="111" spans="1:14" ht="15" customHeight="1" x14ac:dyDescent="0.25">
      <c r="A111" s="290">
        <v>3</v>
      </c>
      <c r="B111" s="296" t="s">
        <v>25</v>
      </c>
      <c r="C111" s="290">
        <v>150</v>
      </c>
      <c r="D111" s="83" t="s">
        <v>65</v>
      </c>
      <c r="E111" s="206">
        <v>7.0000000000000007E-2</v>
      </c>
      <c r="F111" s="206">
        <v>7.0000000000000007E-2</v>
      </c>
      <c r="G111" s="91">
        <v>55</v>
      </c>
      <c r="H111" s="84">
        <f t="shared" si="6"/>
        <v>3.8500000000000005</v>
      </c>
      <c r="I111" s="92"/>
      <c r="J111" s="92"/>
      <c r="K111" s="93"/>
      <c r="L111" s="92"/>
      <c r="M111" s="93"/>
      <c r="N111" s="97"/>
    </row>
    <row r="112" spans="1:14" x14ac:dyDescent="0.25">
      <c r="A112" s="291"/>
      <c r="B112" s="309"/>
      <c r="C112" s="291"/>
      <c r="D112" s="45" t="s">
        <v>52</v>
      </c>
      <c r="E112" s="204">
        <v>6.0000000000000001E-3</v>
      </c>
      <c r="F112" s="204">
        <v>6.0000000000000001E-3</v>
      </c>
      <c r="G112" s="46">
        <v>861</v>
      </c>
      <c r="H112" s="85">
        <f t="shared" si="6"/>
        <v>5.1660000000000004</v>
      </c>
      <c r="I112" s="94">
        <v>5.89</v>
      </c>
      <c r="J112" s="94">
        <v>11.4</v>
      </c>
      <c r="K112" s="95">
        <v>25.5</v>
      </c>
      <c r="L112" s="94">
        <v>227.7</v>
      </c>
      <c r="M112" s="96" t="s">
        <v>87</v>
      </c>
      <c r="N112" s="96"/>
    </row>
    <row r="113" spans="1:14" ht="15.75" thickBot="1" x14ac:dyDescent="0.3">
      <c r="A113" s="292"/>
      <c r="B113" s="297"/>
      <c r="C113" s="292"/>
      <c r="D113" s="88" t="s">
        <v>51</v>
      </c>
      <c r="E113" s="212">
        <v>2E-3</v>
      </c>
      <c r="F113" s="212">
        <v>2E-3</v>
      </c>
      <c r="G113" s="121">
        <v>20</v>
      </c>
      <c r="H113" s="89">
        <f t="shared" si="6"/>
        <v>0.04</v>
      </c>
      <c r="I113" s="104"/>
      <c r="J113" s="104"/>
      <c r="K113" s="105"/>
      <c r="L113" s="104"/>
      <c r="M113" s="105"/>
      <c r="N113" s="106"/>
    </row>
    <row r="114" spans="1:14" ht="15.75" thickBot="1" x14ac:dyDescent="0.3">
      <c r="A114" s="225">
        <v>4</v>
      </c>
      <c r="B114" s="246" t="s">
        <v>101</v>
      </c>
      <c r="C114" s="247">
        <v>90</v>
      </c>
      <c r="D114" s="88" t="s">
        <v>114</v>
      </c>
      <c r="E114" s="226">
        <v>0.09</v>
      </c>
      <c r="F114" s="226">
        <v>0.08</v>
      </c>
      <c r="G114" s="121">
        <v>80</v>
      </c>
      <c r="H114" s="68">
        <f t="shared" si="6"/>
        <v>7.1999999999999993</v>
      </c>
      <c r="I114" s="66">
        <v>0.8</v>
      </c>
      <c r="J114" s="66">
        <v>0.3</v>
      </c>
      <c r="K114" s="66">
        <v>1.9</v>
      </c>
      <c r="L114" s="66">
        <v>14</v>
      </c>
      <c r="M114" s="66"/>
      <c r="N114" s="90"/>
    </row>
    <row r="115" spans="1:14" ht="21" customHeight="1" thickBot="1" x14ac:dyDescent="0.3">
      <c r="A115" s="188">
        <v>5</v>
      </c>
      <c r="B115" s="189" t="s">
        <v>29</v>
      </c>
      <c r="C115" s="189">
        <v>60</v>
      </c>
      <c r="D115" s="158" t="s">
        <v>29</v>
      </c>
      <c r="E115" s="189">
        <v>0.06</v>
      </c>
      <c r="F115" s="189">
        <v>0.06</v>
      </c>
      <c r="G115" s="142">
        <v>50</v>
      </c>
      <c r="H115" s="103">
        <f t="shared" si="6"/>
        <v>3</v>
      </c>
      <c r="I115" s="218">
        <v>6.42</v>
      </c>
      <c r="J115" s="218">
        <v>2.7</v>
      </c>
      <c r="K115" s="218">
        <v>26.1</v>
      </c>
      <c r="L115" s="218">
        <v>164.4</v>
      </c>
      <c r="M115" s="218" t="s">
        <v>84</v>
      </c>
      <c r="N115" s="96"/>
    </row>
    <row r="116" spans="1:14" ht="15.75" thickBot="1" x14ac:dyDescent="0.3">
      <c r="A116" s="290">
        <v>6</v>
      </c>
      <c r="B116" s="293" t="s">
        <v>49</v>
      </c>
      <c r="C116" s="296">
        <v>200</v>
      </c>
      <c r="D116" s="164" t="s">
        <v>48</v>
      </c>
      <c r="E116" s="181">
        <v>1E-3</v>
      </c>
      <c r="F116" s="181">
        <v>1E-3</v>
      </c>
      <c r="G116" s="139">
        <v>800</v>
      </c>
      <c r="H116" s="160">
        <f t="shared" si="6"/>
        <v>0.8</v>
      </c>
      <c r="I116" s="92"/>
      <c r="J116" s="92"/>
      <c r="K116" s="93"/>
      <c r="L116" s="92"/>
      <c r="M116" s="93"/>
      <c r="N116" s="97"/>
    </row>
    <row r="117" spans="1:14" ht="15.75" thickBot="1" x14ac:dyDescent="0.3">
      <c r="A117" s="291"/>
      <c r="B117" s="294"/>
      <c r="C117" s="309"/>
      <c r="D117" s="162" t="s">
        <v>40</v>
      </c>
      <c r="E117" s="210">
        <v>1.4999999999999999E-2</v>
      </c>
      <c r="F117" s="210">
        <v>1.4999999999999999E-2</v>
      </c>
      <c r="G117" s="12">
        <v>75</v>
      </c>
      <c r="H117" s="13">
        <f t="shared" si="6"/>
        <v>1.125</v>
      </c>
      <c r="I117" s="77">
        <v>0.2</v>
      </c>
      <c r="J117" s="77">
        <v>0</v>
      </c>
      <c r="K117" s="192">
        <v>14</v>
      </c>
      <c r="L117" s="77">
        <v>56</v>
      </c>
      <c r="M117" s="193" t="s">
        <v>83</v>
      </c>
      <c r="N117" s="174"/>
    </row>
    <row r="118" spans="1:14" x14ac:dyDescent="0.25">
      <c r="A118" s="310"/>
      <c r="B118" s="311"/>
      <c r="C118" s="311"/>
      <c r="D118" s="100"/>
      <c r="E118" s="198"/>
      <c r="F118" s="198"/>
      <c r="G118" s="101"/>
      <c r="H118" s="102"/>
      <c r="I118" s="94"/>
      <c r="J118" s="94"/>
      <c r="K118" s="95"/>
      <c r="L118" s="94"/>
      <c r="M118" s="95"/>
      <c r="N118" s="96"/>
    </row>
    <row r="119" spans="1:14" ht="15.75" customHeight="1" thickBot="1" x14ac:dyDescent="0.3">
      <c r="A119" s="312" t="s">
        <v>27</v>
      </c>
      <c r="B119" s="313"/>
      <c r="C119" s="313"/>
      <c r="D119" s="313"/>
      <c r="E119" s="313"/>
      <c r="F119" s="313"/>
      <c r="G119" s="314"/>
      <c r="H119" s="103">
        <f>SUM(H97:H118)</f>
        <v>81.464500000000001</v>
      </c>
      <c r="I119" s="104">
        <f>SUM(I97:I118)</f>
        <v>27.26</v>
      </c>
      <c r="J119" s="104">
        <f>SUM(J97:J118)</f>
        <v>27.700000000000003</v>
      </c>
      <c r="K119" s="105">
        <f>SUM(K97:K118)</f>
        <v>77.900000000000006</v>
      </c>
      <c r="L119" s="104">
        <f>SUM(L97:L118)</f>
        <v>678.45</v>
      </c>
      <c r="M119" s="105"/>
      <c r="N119" s="106"/>
    </row>
    <row r="120" spans="1:14" ht="15.75" customHeight="1" x14ac:dyDescent="0.25">
      <c r="A120" s="4"/>
      <c r="B120" s="4"/>
      <c r="C120" s="4"/>
      <c r="D120" s="4"/>
      <c r="E120" s="4"/>
      <c r="F120" s="4"/>
      <c r="G120" s="4"/>
      <c r="H120" s="155"/>
      <c r="I120" s="172"/>
      <c r="J120" s="172"/>
      <c r="K120" s="172"/>
      <c r="L120" s="172"/>
      <c r="M120" s="172"/>
      <c r="N120" s="159"/>
    </row>
    <row r="121" spans="1:14" ht="15.75" customHeight="1" x14ac:dyDescent="0.25">
      <c r="A121" s="4"/>
      <c r="B121" s="4"/>
      <c r="C121" s="4"/>
      <c r="D121" s="4"/>
      <c r="E121" s="4"/>
      <c r="F121" s="4"/>
      <c r="G121" s="4"/>
      <c r="H121" s="155"/>
      <c r="I121" s="172"/>
      <c r="J121" s="172"/>
      <c r="K121" s="172"/>
      <c r="L121" s="172"/>
      <c r="M121" s="172"/>
      <c r="N121" s="159"/>
    </row>
    <row r="122" spans="1:14" ht="15.75" customHeight="1" x14ac:dyDescent="0.25">
      <c r="A122" s="4"/>
      <c r="B122" s="4"/>
      <c r="C122" s="4"/>
      <c r="D122" s="4"/>
      <c r="E122" s="4"/>
      <c r="F122" s="4"/>
      <c r="G122" s="4"/>
      <c r="H122" s="155"/>
      <c r="I122" s="172"/>
      <c r="J122" s="172"/>
      <c r="K122" s="172"/>
      <c r="L122" s="172"/>
      <c r="M122" s="172"/>
      <c r="N122" s="159"/>
    </row>
    <row r="123" spans="1:14" ht="15.75" customHeight="1" x14ac:dyDescent="0.25">
      <c r="A123" s="4"/>
      <c r="B123" s="4"/>
      <c r="C123" s="4"/>
      <c r="D123" s="4"/>
      <c r="E123" s="4"/>
      <c r="F123" s="4"/>
      <c r="G123" s="4"/>
      <c r="H123" s="155"/>
      <c r="I123" s="172"/>
      <c r="J123" s="172"/>
      <c r="K123" s="172"/>
      <c r="L123" s="173"/>
      <c r="M123" s="172"/>
      <c r="N123" s="159"/>
    </row>
    <row r="124" spans="1:14" ht="17.25" customHeight="1" thickBot="1" x14ac:dyDescent="0.3">
      <c r="A124"/>
      <c r="B124"/>
      <c r="C124"/>
      <c r="D124"/>
      <c r="E124"/>
      <c r="F124"/>
      <c r="G124"/>
      <c r="H124"/>
    </row>
    <row r="125" spans="1:14" ht="15" customHeight="1" x14ac:dyDescent="0.25">
      <c r="A125" s="306" t="s">
        <v>31</v>
      </c>
      <c r="B125" s="307"/>
      <c r="C125" s="307"/>
      <c r="D125" s="307"/>
      <c r="E125" s="307"/>
      <c r="F125" s="307"/>
      <c r="G125" s="307"/>
      <c r="H125" s="307"/>
      <c r="I125" s="307"/>
      <c r="J125" s="307"/>
      <c r="K125" s="307"/>
      <c r="L125" s="307"/>
      <c r="M125" s="307"/>
      <c r="N125" s="308"/>
    </row>
    <row r="126" spans="1:14" ht="54" customHeight="1" x14ac:dyDescent="0.25">
      <c r="A126" s="207" t="s">
        <v>1</v>
      </c>
      <c r="B126" s="204"/>
      <c r="C126" s="204" t="s">
        <v>2</v>
      </c>
      <c r="D126" s="45" t="s">
        <v>3</v>
      </c>
      <c r="E126" s="204" t="s">
        <v>4</v>
      </c>
      <c r="F126" s="204" t="s">
        <v>5</v>
      </c>
      <c r="G126" s="46" t="s">
        <v>6</v>
      </c>
      <c r="H126" s="204" t="s">
        <v>7</v>
      </c>
      <c r="I126" s="204" t="s">
        <v>8</v>
      </c>
      <c r="J126" s="215" t="s">
        <v>9</v>
      </c>
      <c r="K126" s="204" t="s">
        <v>10</v>
      </c>
      <c r="L126" s="204" t="s">
        <v>11</v>
      </c>
      <c r="M126" s="204" t="s">
        <v>12</v>
      </c>
      <c r="N126" s="214" t="s">
        <v>13</v>
      </c>
    </row>
    <row r="127" spans="1:14" ht="15.75" thickBot="1" x14ac:dyDescent="0.3">
      <c r="A127" s="213"/>
      <c r="B127" s="208" t="s">
        <v>14</v>
      </c>
      <c r="C127" s="208" t="s">
        <v>15</v>
      </c>
      <c r="D127" s="47"/>
      <c r="E127" s="208" t="s">
        <v>15</v>
      </c>
      <c r="F127" s="208" t="s">
        <v>15</v>
      </c>
      <c r="G127" s="48" t="s">
        <v>16</v>
      </c>
      <c r="H127" s="208" t="s">
        <v>17</v>
      </c>
      <c r="I127" s="208" t="s">
        <v>15</v>
      </c>
      <c r="J127" s="208" t="s">
        <v>15</v>
      </c>
      <c r="K127" s="208" t="s">
        <v>15</v>
      </c>
      <c r="L127" s="208" t="s">
        <v>15</v>
      </c>
      <c r="M127" s="208"/>
      <c r="N127" s="202"/>
    </row>
    <row r="128" spans="1:14" ht="27" customHeight="1" x14ac:dyDescent="0.25">
      <c r="A128" s="290">
        <v>1</v>
      </c>
      <c r="B128" s="300" t="s">
        <v>113</v>
      </c>
      <c r="C128" s="293">
        <v>90</v>
      </c>
      <c r="D128" s="83" t="s">
        <v>42</v>
      </c>
      <c r="E128" s="206">
        <v>0.11</v>
      </c>
      <c r="F128" s="206">
        <v>0.09</v>
      </c>
      <c r="G128" s="91">
        <v>450</v>
      </c>
      <c r="H128" s="84">
        <f>G128*E128</f>
        <v>49.5</v>
      </c>
      <c r="I128" s="131"/>
      <c r="J128" s="132"/>
      <c r="K128" s="131"/>
      <c r="L128" s="131"/>
      <c r="M128" s="73"/>
      <c r="N128" s="73" t="s">
        <v>85</v>
      </c>
    </row>
    <row r="129" spans="1:14" x14ac:dyDescent="0.25">
      <c r="A129" s="298"/>
      <c r="B129" s="301"/>
      <c r="C129" s="303"/>
      <c r="D129" s="45" t="s">
        <v>60</v>
      </c>
      <c r="E129" s="204">
        <v>3.0000000000000001E-3</v>
      </c>
      <c r="F129" s="204">
        <v>3.0000000000000001E-3</v>
      </c>
      <c r="G129" s="46">
        <v>20</v>
      </c>
      <c r="H129" s="85">
        <f t="shared" ref="H129:H143" si="7">G129*E129</f>
        <v>0.06</v>
      </c>
      <c r="I129" s="98"/>
      <c r="J129" s="99"/>
      <c r="K129" s="98"/>
      <c r="L129" s="98"/>
      <c r="M129" s="96"/>
      <c r="N129" s="96"/>
    </row>
    <row r="130" spans="1:14" x14ac:dyDescent="0.25">
      <c r="A130" s="298"/>
      <c r="B130" s="301"/>
      <c r="C130" s="303"/>
      <c r="D130" s="45" t="s">
        <v>21</v>
      </c>
      <c r="E130" s="204">
        <v>5.0000000000000001E-3</v>
      </c>
      <c r="F130" s="204">
        <v>4.0000000000000001E-3</v>
      </c>
      <c r="G130" s="46">
        <v>30</v>
      </c>
      <c r="H130" s="85">
        <f t="shared" si="7"/>
        <v>0.15</v>
      </c>
      <c r="I130" s="115">
        <v>19.8</v>
      </c>
      <c r="J130" s="116">
        <v>11.34</v>
      </c>
      <c r="K130" s="117">
        <v>5.29</v>
      </c>
      <c r="L130" s="116">
        <v>201</v>
      </c>
      <c r="M130" s="117" t="s">
        <v>88</v>
      </c>
      <c r="N130" s="96"/>
    </row>
    <row r="131" spans="1:14" x14ac:dyDescent="0.25">
      <c r="A131" s="298"/>
      <c r="B131" s="301"/>
      <c r="C131" s="303"/>
      <c r="D131" s="45" t="s">
        <v>91</v>
      </c>
      <c r="E131" s="204">
        <v>5.0000000000000001E-3</v>
      </c>
      <c r="F131" s="204">
        <v>4.0000000000000001E-3</v>
      </c>
      <c r="G131" s="46">
        <v>116.7</v>
      </c>
      <c r="H131" s="85">
        <f t="shared" si="7"/>
        <v>0.58350000000000002</v>
      </c>
      <c r="I131" s="98"/>
      <c r="J131" s="99"/>
      <c r="K131" s="98"/>
      <c r="L131" s="98"/>
      <c r="M131" s="96"/>
      <c r="N131" s="96"/>
    </row>
    <row r="132" spans="1:14" x14ac:dyDescent="0.25">
      <c r="A132" s="298"/>
      <c r="B132" s="301"/>
      <c r="C132" s="303"/>
      <c r="D132" s="45" t="s">
        <v>23</v>
      </c>
      <c r="E132" s="204">
        <v>5.0000000000000001E-3</v>
      </c>
      <c r="F132" s="204">
        <v>5.0000000000000001E-3</v>
      </c>
      <c r="G132" s="46">
        <v>156</v>
      </c>
      <c r="H132" s="85">
        <f t="shared" si="7"/>
        <v>0.78</v>
      </c>
      <c r="I132" s="98"/>
      <c r="J132" s="99"/>
      <c r="K132" s="98"/>
      <c r="L132" s="98"/>
      <c r="M132" s="96"/>
      <c r="N132" s="96"/>
    </row>
    <row r="133" spans="1:14" ht="15.75" thickBot="1" x14ac:dyDescent="0.3">
      <c r="A133" s="299"/>
      <c r="B133" s="302"/>
      <c r="C133" s="304"/>
      <c r="D133" s="47" t="s">
        <v>29</v>
      </c>
      <c r="E133" s="208">
        <v>8.0000000000000002E-3</v>
      </c>
      <c r="F133" s="208">
        <v>8.0000000000000002E-3</v>
      </c>
      <c r="G133" s="48">
        <v>50</v>
      </c>
      <c r="H133" s="82">
        <f t="shared" si="7"/>
        <v>0.4</v>
      </c>
      <c r="I133" s="98"/>
      <c r="J133" s="99"/>
      <c r="K133" s="98"/>
      <c r="L133" s="98"/>
      <c r="M133" s="96"/>
      <c r="N133" s="96"/>
    </row>
    <row r="134" spans="1:14" x14ac:dyDescent="0.25">
      <c r="A134" s="290">
        <v>2</v>
      </c>
      <c r="B134" s="300" t="s">
        <v>107</v>
      </c>
      <c r="C134" s="293">
        <v>50</v>
      </c>
      <c r="D134" s="83" t="s">
        <v>53</v>
      </c>
      <c r="E134" s="206">
        <v>5.0000000000000001E-3</v>
      </c>
      <c r="F134" s="206">
        <v>5.0000000000000001E-3</v>
      </c>
      <c r="G134" s="91">
        <v>278</v>
      </c>
      <c r="H134" s="84">
        <f t="shared" si="7"/>
        <v>1.3900000000000001</v>
      </c>
      <c r="I134" s="131"/>
      <c r="J134" s="132"/>
      <c r="K134" s="131"/>
      <c r="L134" s="131"/>
      <c r="M134" s="97"/>
      <c r="N134" s="97"/>
    </row>
    <row r="135" spans="1:14" x14ac:dyDescent="0.25">
      <c r="A135" s="298"/>
      <c r="B135" s="301"/>
      <c r="C135" s="303"/>
      <c r="D135" s="47" t="s">
        <v>46</v>
      </c>
      <c r="E135" s="208">
        <v>3.0000000000000001E-3</v>
      </c>
      <c r="F135" s="208">
        <v>3.0000000000000001E-3</v>
      </c>
      <c r="G135" s="48">
        <v>34</v>
      </c>
      <c r="H135" s="82">
        <f t="shared" si="7"/>
        <v>0.10200000000000001</v>
      </c>
      <c r="I135" s="98">
        <v>1</v>
      </c>
      <c r="J135" s="99">
        <v>2.85</v>
      </c>
      <c r="K135" s="98">
        <v>2.6</v>
      </c>
      <c r="L135" s="98">
        <v>39</v>
      </c>
      <c r="M135" s="96" t="s">
        <v>109</v>
      </c>
      <c r="N135" s="96"/>
    </row>
    <row r="136" spans="1:14" x14ac:dyDescent="0.25">
      <c r="A136" s="298"/>
      <c r="B136" s="301"/>
      <c r="C136" s="303"/>
      <c r="D136" s="45" t="s">
        <v>57</v>
      </c>
      <c r="E136" s="204">
        <v>3.0000000000000001E-3</v>
      </c>
      <c r="F136" s="204">
        <v>3.0000000000000001E-3</v>
      </c>
      <c r="G136" s="46">
        <v>156</v>
      </c>
      <c r="H136" s="176">
        <f t="shared" si="7"/>
        <v>0.46800000000000003</v>
      </c>
      <c r="I136" s="98"/>
      <c r="J136" s="99"/>
      <c r="K136" s="98"/>
      <c r="L136" s="98"/>
      <c r="M136" s="96"/>
      <c r="N136" s="96"/>
    </row>
    <row r="137" spans="1:14" ht="18" customHeight="1" thickBot="1" x14ac:dyDescent="0.3">
      <c r="A137" s="299"/>
      <c r="B137" s="302"/>
      <c r="C137" s="304"/>
      <c r="D137" s="88" t="s">
        <v>60</v>
      </c>
      <c r="E137" s="212">
        <v>1E-3</v>
      </c>
      <c r="F137" s="212">
        <v>1E-3</v>
      </c>
      <c r="G137" s="121">
        <v>20</v>
      </c>
      <c r="H137" s="177">
        <f t="shared" si="7"/>
        <v>0.02</v>
      </c>
      <c r="I137" s="133"/>
      <c r="J137" s="134"/>
      <c r="K137" s="133"/>
      <c r="L137" s="133"/>
      <c r="M137" s="106"/>
      <c r="N137" s="106"/>
    </row>
    <row r="138" spans="1:14" ht="18" customHeight="1" x14ac:dyDescent="0.25">
      <c r="A138" s="290">
        <v>3</v>
      </c>
      <c r="B138" s="293" t="s">
        <v>58</v>
      </c>
      <c r="C138" s="293">
        <v>150</v>
      </c>
      <c r="D138" s="83" t="s">
        <v>59</v>
      </c>
      <c r="E138" s="206">
        <v>5.2999999999999999E-2</v>
      </c>
      <c r="F138" s="206">
        <v>5.2999999999999999E-2</v>
      </c>
      <c r="G138" s="91">
        <v>42</v>
      </c>
      <c r="H138" s="84">
        <f t="shared" si="7"/>
        <v>2.226</v>
      </c>
      <c r="I138" s="131"/>
      <c r="J138" s="132"/>
      <c r="K138" s="131"/>
      <c r="L138" s="131"/>
      <c r="M138" s="97"/>
      <c r="N138" s="97"/>
    </row>
    <row r="139" spans="1:14" ht="15" customHeight="1" x14ac:dyDescent="0.25">
      <c r="A139" s="291"/>
      <c r="B139" s="294"/>
      <c r="C139" s="294"/>
      <c r="D139" s="45" t="s">
        <v>52</v>
      </c>
      <c r="E139" s="204">
        <v>5.0000000000000001E-3</v>
      </c>
      <c r="F139" s="204">
        <v>5.0000000000000001E-3</v>
      </c>
      <c r="G139" s="46">
        <v>861</v>
      </c>
      <c r="H139" s="85">
        <f t="shared" si="7"/>
        <v>4.3049999999999997</v>
      </c>
      <c r="I139" s="98">
        <v>6</v>
      </c>
      <c r="J139" s="99">
        <v>1.35</v>
      </c>
      <c r="K139" s="98">
        <v>38.200000000000003</v>
      </c>
      <c r="L139" s="98">
        <v>180.3</v>
      </c>
      <c r="M139" s="96" t="s">
        <v>93</v>
      </c>
      <c r="N139" s="96"/>
    </row>
    <row r="140" spans="1:14" ht="15" customHeight="1" thickBot="1" x14ac:dyDescent="0.3">
      <c r="A140" s="292"/>
      <c r="B140" s="295"/>
      <c r="C140" s="295"/>
      <c r="D140" s="47" t="s">
        <v>60</v>
      </c>
      <c r="E140" s="208">
        <v>2E-3</v>
      </c>
      <c r="F140" s="208">
        <v>2E-3</v>
      </c>
      <c r="G140" s="48">
        <v>20</v>
      </c>
      <c r="H140" s="82">
        <f t="shared" si="7"/>
        <v>0.04</v>
      </c>
      <c r="I140" s="98"/>
      <c r="J140" s="99"/>
      <c r="K140" s="98"/>
      <c r="L140" s="98"/>
      <c r="M140" s="96"/>
      <c r="N140" s="96"/>
    </row>
    <row r="141" spans="1:14" ht="18.75" customHeight="1" thickBot="1" x14ac:dyDescent="0.3">
      <c r="A141" s="209">
        <v>4</v>
      </c>
      <c r="B141" s="210" t="s">
        <v>98</v>
      </c>
      <c r="C141" s="210">
        <v>60</v>
      </c>
      <c r="D141" s="11" t="s">
        <v>29</v>
      </c>
      <c r="E141" s="210">
        <v>0.06</v>
      </c>
      <c r="F141" s="210">
        <v>0.06</v>
      </c>
      <c r="G141" s="12">
        <v>50</v>
      </c>
      <c r="H141" s="13">
        <f t="shared" si="7"/>
        <v>3</v>
      </c>
      <c r="I141" s="77">
        <v>6.42</v>
      </c>
      <c r="J141" s="77">
        <v>2.7</v>
      </c>
      <c r="K141" s="77">
        <v>26.1</v>
      </c>
      <c r="L141" s="77">
        <v>164.4</v>
      </c>
      <c r="M141" s="77" t="s">
        <v>84</v>
      </c>
      <c r="N141" s="126"/>
    </row>
    <row r="142" spans="1:14" ht="15.75" thickBot="1" x14ac:dyDescent="0.3">
      <c r="A142" s="290">
        <v>5</v>
      </c>
      <c r="B142" s="293" t="s">
        <v>49</v>
      </c>
      <c r="C142" s="296">
        <v>200</v>
      </c>
      <c r="D142" s="164" t="s">
        <v>48</v>
      </c>
      <c r="E142" s="181">
        <v>1E-3</v>
      </c>
      <c r="F142" s="181">
        <v>1E-3</v>
      </c>
      <c r="G142" s="139">
        <v>800</v>
      </c>
      <c r="H142" s="160">
        <f t="shared" si="7"/>
        <v>0.8</v>
      </c>
      <c r="I142" s="131"/>
      <c r="J142" s="132"/>
      <c r="K142" s="131"/>
      <c r="L142" s="131"/>
      <c r="M142" s="97"/>
      <c r="N142" s="97"/>
    </row>
    <row r="143" spans="1:14" ht="23.25" customHeight="1" thickBot="1" x14ac:dyDescent="0.3">
      <c r="A143" s="292"/>
      <c r="B143" s="295"/>
      <c r="C143" s="297"/>
      <c r="D143" s="166" t="s">
        <v>40</v>
      </c>
      <c r="E143" s="212">
        <v>1.4999999999999999E-2</v>
      </c>
      <c r="F143" s="212">
        <v>1.4999999999999999E-2</v>
      </c>
      <c r="G143" s="121">
        <v>75</v>
      </c>
      <c r="H143" s="121">
        <f t="shared" si="7"/>
        <v>1.125</v>
      </c>
      <c r="I143" s="203">
        <v>0.2</v>
      </c>
      <c r="J143" s="77">
        <v>0</v>
      </c>
      <c r="K143" s="192">
        <v>14</v>
      </c>
      <c r="L143" s="77">
        <v>56</v>
      </c>
      <c r="M143" s="77" t="s">
        <v>83</v>
      </c>
      <c r="N143" s="163"/>
    </row>
    <row r="144" spans="1:14" ht="19.5" customHeight="1" thickBot="1" x14ac:dyDescent="0.3">
      <c r="A144" s="286" t="s">
        <v>27</v>
      </c>
      <c r="B144" s="287"/>
      <c r="C144" s="287"/>
      <c r="D144" s="288"/>
      <c r="E144" s="288"/>
      <c r="F144" s="288"/>
      <c r="G144" s="289"/>
      <c r="H144" s="103">
        <f>SUM(H128:H143)</f>
        <v>64.9495</v>
      </c>
      <c r="I144" s="133">
        <f>SUM(I128:I143)</f>
        <v>33.42</v>
      </c>
      <c r="J144" s="134">
        <f>SUM(J128:J143)</f>
        <v>18.239999999999998</v>
      </c>
      <c r="K144" s="133">
        <f>SUM(K128:K143)</f>
        <v>86.19</v>
      </c>
      <c r="L144" s="122">
        <f>SUM(L128:L143)</f>
        <v>640.70000000000005</v>
      </c>
      <c r="M144" s="106"/>
      <c r="N144" s="106"/>
    </row>
    <row r="145" spans="2:14" ht="21" customHeight="1" thickBot="1" x14ac:dyDescent="0.3"/>
    <row r="146" spans="2:14" ht="21.75" customHeight="1" x14ac:dyDescent="0.25">
      <c r="B146" s="22" t="s">
        <v>72</v>
      </c>
      <c r="C146" s="23"/>
      <c r="D146" s="24"/>
      <c r="E146" s="25"/>
      <c r="F146" s="25"/>
      <c r="G146" s="26"/>
      <c r="H146" s="27">
        <f>H144+H119+H75+H55+H24</f>
        <v>377.52250000000004</v>
      </c>
      <c r="I146" s="36">
        <f>I144+I76+I119+I55+I24</f>
        <v>159.14000000000001</v>
      </c>
      <c r="J146" s="36">
        <f>J144+J76+J119+J55+J24</f>
        <v>132.69</v>
      </c>
      <c r="K146" s="36">
        <f>K144+K76+K119+K55+K24</f>
        <v>452.54</v>
      </c>
      <c r="L146" s="167">
        <f>L144+L76+L119+L55+L24</f>
        <v>3676.7</v>
      </c>
      <c r="M146" s="28"/>
      <c r="N146" s="9"/>
    </row>
    <row r="147" spans="2:14" hidden="1" x14ac:dyDescent="0.25">
      <c r="B147" s="29"/>
      <c r="C147" s="16"/>
      <c r="D147" s="17"/>
      <c r="E147" s="16"/>
      <c r="F147" s="16"/>
      <c r="G147" s="18"/>
      <c r="H147" s="19"/>
      <c r="I147" s="37"/>
      <c r="J147" s="37"/>
      <c r="K147" s="37"/>
      <c r="L147" s="37"/>
      <c r="M147" s="6"/>
      <c r="N147" s="7"/>
    </row>
    <row r="148" spans="2:14" hidden="1" x14ac:dyDescent="0.25">
      <c r="B148" s="29"/>
      <c r="C148" s="16"/>
      <c r="D148" s="17"/>
      <c r="E148" s="16"/>
      <c r="F148" s="16"/>
      <c r="G148" s="18"/>
      <c r="H148" s="19"/>
      <c r="I148" s="37"/>
      <c r="J148" s="37"/>
      <c r="K148" s="37"/>
      <c r="L148" s="37"/>
      <c r="M148" s="6"/>
      <c r="N148" s="7"/>
    </row>
    <row r="149" spans="2:14" ht="18" customHeight="1" x14ac:dyDescent="0.25">
      <c r="B149" s="30" t="s">
        <v>73</v>
      </c>
      <c r="C149" s="20"/>
      <c r="D149" s="17"/>
      <c r="E149" s="16"/>
      <c r="F149" s="16"/>
      <c r="G149" s="18"/>
      <c r="H149" s="19">
        <f>H146/5</f>
        <v>75.504500000000007</v>
      </c>
      <c r="I149" s="19">
        <f t="shared" ref="I149:L149" si="8">I146/5</f>
        <v>31.828000000000003</v>
      </c>
      <c r="J149" s="19">
        <f t="shared" si="8"/>
        <v>26.538</v>
      </c>
      <c r="K149" s="19">
        <f t="shared" si="8"/>
        <v>90.50800000000001</v>
      </c>
      <c r="L149" s="19">
        <f t="shared" si="8"/>
        <v>735.33999999999992</v>
      </c>
      <c r="M149" s="6"/>
      <c r="N149" s="7"/>
    </row>
    <row r="150" spans="2:14" ht="15.75" thickBot="1" x14ac:dyDescent="0.3">
      <c r="B150" s="31"/>
      <c r="C150" s="32"/>
      <c r="D150" s="33"/>
      <c r="E150" s="32"/>
      <c r="F150" s="32"/>
      <c r="G150" s="34"/>
      <c r="H150" s="32"/>
      <c r="I150" s="35"/>
      <c r="J150" s="35"/>
      <c r="K150" s="35"/>
      <c r="L150" s="35"/>
      <c r="M150" s="35"/>
      <c r="N150" s="10"/>
    </row>
    <row r="161" spans="4:4" x14ac:dyDescent="0.25">
      <c r="D161" s="21"/>
    </row>
  </sheetData>
  <mergeCells count="59">
    <mergeCell ref="A18:A20"/>
    <mergeCell ref="B18:B20"/>
    <mergeCell ref="C18:C20"/>
    <mergeCell ref="A7:N7"/>
    <mergeCell ref="A8:N8"/>
    <mergeCell ref="A11:A17"/>
    <mergeCell ref="B11:B17"/>
    <mergeCell ref="C11:C17"/>
    <mergeCell ref="C40:C46"/>
    <mergeCell ref="C47:C49"/>
    <mergeCell ref="B47:B49"/>
    <mergeCell ref="A47:A49"/>
    <mergeCell ref="A40:A46"/>
    <mergeCell ref="B104:B110"/>
    <mergeCell ref="C104:C110"/>
    <mergeCell ref="A21:A22"/>
    <mergeCell ref="B21:B22"/>
    <mergeCell ref="C21:C22"/>
    <mergeCell ref="A24:G24"/>
    <mergeCell ref="A28:N28"/>
    <mergeCell ref="A31:A39"/>
    <mergeCell ref="B31:B37"/>
    <mergeCell ref="C31:C37"/>
    <mergeCell ref="A55:G55"/>
    <mergeCell ref="A94:N94"/>
    <mergeCell ref="A52:A54"/>
    <mergeCell ref="B52:B54"/>
    <mergeCell ref="C52:C54"/>
    <mergeCell ref="B40:B46"/>
    <mergeCell ref="A59:N59"/>
    <mergeCell ref="A97:A103"/>
    <mergeCell ref="B97:B103"/>
    <mergeCell ref="C97:C103"/>
    <mergeCell ref="A62:A70"/>
    <mergeCell ref="B62:B70"/>
    <mergeCell ref="C62:C70"/>
    <mergeCell ref="A134:A137"/>
    <mergeCell ref="B134:B137"/>
    <mergeCell ref="C134:C137"/>
    <mergeCell ref="A76:G76"/>
    <mergeCell ref="A125:N125"/>
    <mergeCell ref="A128:A133"/>
    <mergeCell ref="B128:B133"/>
    <mergeCell ref="C128:C133"/>
    <mergeCell ref="A111:A113"/>
    <mergeCell ref="B111:B113"/>
    <mergeCell ref="C111:C113"/>
    <mergeCell ref="A116:A118"/>
    <mergeCell ref="B116:B118"/>
    <mergeCell ref="C116:C118"/>
    <mergeCell ref="A119:G119"/>
    <mergeCell ref="A104:A110"/>
    <mergeCell ref="A144:G144"/>
    <mergeCell ref="A138:A140"/>
    <mergeCell ref="B138:B140"/>
    <mergeCell ref="C138:C140"/>
    <mergeCell ref="A142:A143"/>
    <mergeCell ref="B142:B143"/>
    <mergeCell ref="C142:C14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72"/>
  <sheetViews>
    <sheetView tabSelected="1" topLeftCell="A187" zoomScale="90" zoomScaleNormal="90" workbookViewId="0">
      <selection activeCell="Q168" sqref="Q168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4" spans="1:15" x14ac:dyDescent="0.25">
      <c r="A4" s="351" t="s">
        <v>32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79"/>
    </row>
    <row r="5" spans="1:15" ht="25.5" x14ac:dyDescent="0.25">
      <c r="A5" s="207" t="s">
        <v>1</v>
      </c>
      <c r="B5" s="204"/>
      <c r="C5" s="204" t="s">
        <v>2</v>
      </c>
      <c r="D5" s="45" t="s">
        <v>3</v>
      </c>
      <c r="E5" s="204" t="s">
        <v>4</v>
      </c>
      <c r="F5" s="204" t="s">
        <v>5</v>
      </c>
      <c r="G5" s="46" t="s">
        <v>6</v>
      </c>
      <c r="H5" s="46" t="s">
        <v>7</v>
      </c>
      <c r="I5" s="204" t="s">
        <v>8</v>
      </c>
      <c r="J5" s="215" t="s">
        <v>9</v>
      </c>
      <c r="K5" s="204" t="s">
        <v>10</v>
      </c>
      <c r="L5" s="204" t="s">
        <v>11</v>
      </c>
      <c r="M5" s="204" t="s">
        <v>38</v>
      </c>
      <c r="N5" s="214" t="s">
        <v>13</v>
      </c>
    </row>
    <row r="6" spans="1:15" ht="15.75" thickBot="1" x14ac:dyDescent="0.3">
      <c r="A6" s="213"/>
      <c r="B6" s="208" t="s">
        <v>14</v>
      </c>
      <c r="C6" s="208" t="s">
        <v>15</v>
      </c>
      <c r="D6" s="47"/>
      <c r="E6" s="208" t="s">
        <v>15</v>
      </c>
      <c r="F6" s="208" t="s">
        <v>15</v>
      </c>
      <c r="G6" s="48" t="s">
        <v>16</v>
      </c>
      <c r="H6" s="48" t="s">
        <v>17</v>
      </c>
      <c r="I6" s="208" t="s">
        <v>15</v>
      </c>
      <c r="J6" s="208" t="s">
        <v>15</v>
      </c>
      <c r="K6" s="208" t="s">
        <v>15</v>
      </c>
      <c r="L6" s="208" t="s">
        <v>15</v>
      </c>
      <c r="M6" s="208"/>
      <c r="N6" s="202"/>
    </row>
    <row r="7" spans="1:15" ht="30" customHeight="1" x14ac:dyDescent="0.25">
      <c r="A7" s="350">
        <v>1</v>
      </c>
      <c r="B7" s="380" t="s">
        <v>64</v>
      </c>
      <c r="C7" s="354">
        <v>240</v>
      </c>
      <c r="D7" s="135" t="s">
        <v>18</v>
      </c>
      <c r="E7" s="108">
        <v>0.11</v>
      </c>
      <c r="F7" s="108">
        <v>0.08</v>
      </c>
      <c r="G7" s="91">
        <v>620</v>
      </c>
      <c r="H7" s="136">
        <f>G7*E7</f>
        <v>68.2</v>
      </c>
      <c r="I7" s="187"/>
      <c r="J7" s="187"/>
      <c r="K7" s="187"/>
      <c r="L7" s="187"/>
      <c r="M7" s="187"/>
      <c r="N7" s="187" t="s">
        <v>85</v>
      </c>
    </row>
    <row r="8" spans="1:15" x14ac:dyDescent="0.25">
      <c r="A8" s="351"/>
      <c r="B8" s="381"/>
      <c r="C8" s="356"/>
      <c r="D8" s="137" t="s">
        <v>19</v>
      </c>
      <c r="E8" s="114">
        <v>3.0000000000000001E-3</v>
      </c>
      <c r="F8" s="114">
        <v>3.0000000000000001E-3</v>
      </c>
      <c r="G8" s="46">
        <v>20</v>
      </c>
      <c r="H8" s="138">
        <f t="shared" ref="H8:H16" si="0">G8*E8</f>
        <v>0.06</v>
      </c>
      <c r="I8" s="218"/>
      <c r="J8" s="218"/>
      <c r="K8" s="218"/>
      <c r="L8" s="218"/>
      <c r="M8" s="218"/>
      <c r="N8" s="218"/>
    </row>
    <row r="9" spans="1:15" x14ac:dyDescent="0.25">
      <c r="A9" s="351"/>
      <c r="B9" s="381"/>
      <c r="C9" s="356"/>
      <c r="D9" s="137" t="s">
        <v>74</v>
      </c>
      <c r="E9" s="114">
        <v>0.08</v>
      </c>
      <c r="F9" s="114">
        <v>0.08</v>
      </c>
      <c r="G9" s="46">
        <v>65</v>
      </c>
      <c r="H9" s="138">
        <f t="shared" si="0"/>
        <v>5.2</v>
      </c>
      <c r="I9" s="218"/>
      <c r="J9" s="218"/>
      <c r="K9" s="218"/>
      <c r="L9" s="218"/>
      <c r="M9" s="218"/>
      <c r="N9" s="218"/>
    </row>
    <row r="10" spans="1:15" x14ac:dyDescent="0.25">
      <c r="A10" s="351"/>
      <c r="B10" s="381"/>
      <c r="C10" s="356"/>
      <c r="D10" s="137" t="s">
        <v>21</v>
      </c>
      <c r="E10" s="114">
        <v>8.0000000000000002E-3</v>
      </c>
      <c r="F10" s="114">
        <v>7.0000000000000001E-3</v>
      </c>
      <c r="G10" s="46">
        <v>30</v>
      </c>
      <c r="H10" s="138">
        <f t="shared" si="0"/>
        <v>0.24</v>
      </c>
      <c r="I10" s="218">
        <v>19.2</v>
      </c>
      <c r="J10" s="218">
        <v>9.6</v>
      </c>
      <c r="K10" s="218">
        <v>93.6</v>
      </c>
      <c r="L10" s="218">
        <v>525.6</v>
      </c>
      <c r="M10" s="218" t="s">
        <v>94</v>
      </c>
      <c r="N10" s="218"/>
    </row>
    <row r="11" spans="1:15" ht="15.75" x14ac:dyDescent="0.25">
      <c r="A11" s="351"/>
      <c r="B11" s="381"/>
      <c r="C11" s="356"/>
      <c r="D11" s="137" t="s">
        <v>45</v>
      </c>
      <c r="E11" s="114">
        <v>0.01</v>
      </c>
      <c r="F11" s="114">
        <v>0.01</v>
      </c>
      <c r="G11" s="46">
        <v>32</v>
      </c>
      <c r="H11" s="138">
        <f t="shared" si="0"/>
        <v>0.32</v>
      </c>
      <c r="I11" s="218"/>
      <c r="J11" s="218"/>
      <c r="K11" s="218"/>
      <c r="L11" s="218"/>
      <c r="M11" s="218"/>
      <c r="N11" s="218"/>
      <c r="O11" s="14"/>
    </row>
    <row r="12" spans="1:15" x14ac:dyDescent="0.25">
      <c r="A12" s="351"/>
      <c r="B12" s="381"/>
      <c r="C12" s="356"/>
      <c r="D12" s="137" t="s">
        <v>23</v>
      </c>
      <c r="E12" s="114">
        <v>0.01</v>
      </c>
      <c r="F12" s="114">
        <v>0.01</v>
      </c>
      <c r="G12" s="46">
        <v>156</v>
      </c>
      <c r="H12" s="138">
        <f t="shared" si="0"/>
        <v>1.56</v>
      </c>
      <c r="I12" s="218"/>
      <c r="J12" s="218"/>
      <c r="K12" s="218"/>
      <c r="L12" s="218"/>
      <c r="M12" s="218"/>
      <c r="N12" s="218"/>
    </row>
    <row r="13" spans="1:15" ht="14.25" customHeight="1" thickBot="1" x14ac:dyDescent="0.3">
      <c r="A13" s="359"/>
      <c r="B13" s="382"/>
      <c r="C13" s="363"/>
      <c r="D13" s="168" t="s">
        <v>24</v>
      </c>
      <c r="E13" s="119">
        <v>3.0000000000000001E-3</v>
      </c>
      <c r="F13" s="119">
        <v>3.0000000000000001E-3</v>
      </c>
      <c r="G13" s="48">
        <v>300</v>
      </c>
      <c r="H13" s="169">
        <f t="shared" si="0"/>
        <v>0.9</v>
      </c>
      <c r="I13" s="218"/>
      <c r="J13" s="218"/>
      <c r="K13" s="218"/>
      <c r="L13" s="218"/>
      <c r="M13" s="218"/>
      <c r="N13" s="218"/>
    </row>
    <row r="14" spans="1:15" x14ac:dyDescent="0.25">
      <c r="A14" s="350">
        <v>2</v>
      </c>
      <c r="B14" s="293" t="s">
        <v>49</v>
      </c>
      <c r="C14" s="221">
        <v>200</v>
      </c>
      <c r="D14" s="156" t="s">
        <v>48</v>
      </c>
      <c r="E14" s="108">
        <v>1E-3</v>
      </c>
      <c r="F14" s="108">
        <v>1E-3</v>
      </c>
      <c r="G14" s="91">
        <v>800</v>
      </c>
      <c r="H14" s="184">
        <f t="shared" si="0"/>
        <v>0.8</v>
      </c>
      <c r="I14" s="187">
        <v>0.2</v>
      </c>
      <c r="J14" s="187">
        <v>0</v>
      </c>
      <c r="K14" s="54">
        <v>14</v>
      </c>
      <c r="L14" s="187">
        <v>56</v>
      </c>
      <c r="M14" s="73" t="s">
        <v>83</v>
      </c>
      <c r="N14" s="187"/>
    </row>
    <row r="15" spans="1:15" ht="15.75" thickBot="1" x14ac:dyDescent="0.3">
      <c r="A15" s="360"/>
      <c r="B15" s="295"/>
      <c r="C15" s="222"/>
      <c r="D15" s="223" t="s">
        <v>40</v>
      </c>
      <c r="E15" s="120">
        <v>1.4999999999999999E-2</v>
      </c>
      <c r="F15" s="120">
        <v>1.4999999999999999E-2</v>
      </c>
      <c r="G15" s="142">
        <v>75</v>
      </c>
      <c r="H15" s="15">
        <f t="shared" si="0"/>
        <v>1.125</v>
      </c>
      <c r="I15" s="219"/>
      <c r="J15" s="219"/>
      <c r="K15" s="219"/>
      <c r="L15" s="219"/>
      <c r="M15" s="219"/>
      <c r="N15" s="219"/>
    </row>
    <row r="16" spans="1:15" ht="24.75" customHeight="1" thickBot="1" x14ac:dyDescent="0.3">
      <c r="A16" s="188">
        <v>3</v>
      </c>
      <c r="B16" s="189" t="s">
        <v>98</v>
      </c>
      <c r="C16" s="191">
        <v>60</v>
      </c>
      <c r="D16" s="140" t="s">
        <v>29</v>
      </c>
      <c r="E16" s="141">
        <v>0.06</v>
      </c>
      <c r="F16" s="141">
        <v>0.06</v>
      </c>
      <c r="G16" s="142">
        <v>50</v>
      </c>
      <c r="H16" s="123">
        <f t="shared" si="0"/>
        <v>3</v>
      </c>
      <c r="I16" s="219">
        <v>6.42</v>
      </c>
      <c r="J16" s="219">
        <v>2.7</v>
      </c>
      <c r="K16" s="219">
        <v>26.1</v>
      </c>
      <c r="L16" s="219">
        <v>164.4</v>
      </c>
      <c r="M16" s="219" t="s">
        <v>84</v>
      </c>
      <c r="N16" s="219"/>
    </row>
    <row r="17" spans="1:14" ht="15.75" thickBot="1" x14ac:dyDescent="0.3">
      <c r="A17" s="357" t="s">
        <v>27</v>
      </c>
      <c r="B17" s="358"/>
      <c r="C17" s="358"/>
      <c r="D17" s="295"/>
      <c r="E17" s="295"/>
      <c r="F17" s="295"/>
      <c r="G17" s="295"/>
      <c r="H17" s="103">
        <f>SUM(H7:H16)</f>
        <v>81.405000000000001</v>
      </c>
      <c r="I17" s="76">
        <f>SUM(I7:I16)</f>
        <v>25.82</v>
      </c>
      <c r="J17" s="76">
        <f>SUM(J7:J16)</f>
        <v>12.3</v>
      </c>
      <c r="K17" s="76">
        <f>SUM(K7:K16)</f>
        <v>133.69999999999999</v>
      </c>
      <c r="L17" s="76">
        <f>L10+L14+L16</f>
        <v>746</v>
      </c>
      <c r="M17" s="219"/>
      <c r="N17" s="15"/>
    </row>
    <row r="18" spans="1:14" x14ac:dyDescent="0.25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8"/>
      <c r="N18" s="8"/>
    </row>
    <row r="19" spans="1:14" x14ac:dyDescent="0.25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8"/>
      <c r="N19" s="8"/>
    </row>
    <row r="20" spans="1:14" x14ac:dyDescent="0.25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8"/>
      <c r="N20" s="8"/>
    </row>
    <row r="21" spans="1:14" x14ac:dyDescent="0.25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 x14ac:dyDescent="0.25">
      <c r="A32" s="4"/>
      <c r="B32" s="4"/>
      <c r="C32" s="4"/>
      <c r="D32" s="4"/>
      <c r="E32" s="4"/>
      <c r="F32" s="4"/>
      <c r="G32" s="4"/>
      <c r="H32" s="5"/>
      <c r="I32" s="5"/>
      <c r="J32" s="5"/>
      <c r="K32" s="38"/>
      <c r="L32" s="5"/>
      <c r="M32" s="8"/>
      <c r="N32" s="8"/>
    </row>
    <row r="38" spans="1:18" ht="15.75" thickBot="1" x14ac:dyDescent="0.3"/>
    <row r="39" spans="1:18" x14ac:dyDescent="0.25">
      <c r="A39" s="350" t="s">
        <v>33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67"/>
    </row>
    <row r="40" spans="1:18" ht="25.5" x14ac:dyDescent="0.25">
      <c r="A40" s="207" t="s">
        <v>1</v>
      </c>
      <c r="B40" s="204"/>
      <c r="C40" s="204" t="s">
        <v>2</v>
      </c>
      <c r="D40" s="45" t="s">
        <v>3</v>
      </c>
      <c r="E40" s="204" t="s">
        <v>4</v>
      </c>
      <c r="F40" s="204" t="s">
        <v>5</v>
      </c>
      <c r="G40" s="46" t="s">
        <v>6</v>
      </c>
      <c r="H40" s="46" t="s">
        <v>7</v>
      </c>
      <c r="I40" s="204" t="s">
        <v>8</v>
      </c>
      <c r="J40" s="215" t="s">
        <v>9</v>
      </c>
      <c r="K40" s="204" t="s">
        <v>10</v>
      </c>
      <c r="L40" s="204" t="s">
        <v>11</v>
      </c>
      <c r="M40" s="204" t="s">
        <v>38</v>
      </c>
      <c r="N40" s="214" t="s">
        <v>13</v>
      </c>
    </row>
    <row r="41" spans="1:18" ht="15.75" thickBot="1" x14ac:dyDescent="0.3">
      <c r="A41" s="213"/>
      <c r="B41" s="208" t="s">
        <v>14</v>
      </c>
      <c r="C41" s="208" t="s">
        <v>15</v>
      </c>
      <c r="D41" s="47"/>
      <c r="E41" s="208" t="s">
        <v>15</v>
      </c>
      <c r="F41" s="208" t="s">
        <v>15</v>
      </c>
      <c r="G41" s="48" t="s">
        <v>16</v>
      </c>
      <c r="H41" s="48" t="s">
        <v>17</v>
      </c>
      <c r="I41" s="208" t="s">
        <v>15</v>
      </c>
      <c r="J41" s="208" t="s">
        <v>15</v>
      </c>
      <c r="K41" s="208" t="s">
        <v>15</v>
      </c>
      <c r="L41" s="208" t="s">
        <v>15</v>
      </c>
      <c r="M41" s="208"/>
      <c r="N41" s="202"/>
    </row>
    <row r="42" spans="1:18" ht="25.5" x14ac:dyDescent="0.25">
      <c r="A42" s="361">
        <v>1</v>
      </c>
      <c r="B42" s="382" t="s">
        <v>110</v>
      </c>
      <c r="C42" s="293">
        <v>90</v>
      </c>
      <c r="D42" s="83" t="s">
        <v>18</v>
      </c>
      <c r="E42" s="206">
        <v>0.09</v>
      </c>
      <c r="F42" s="206">
        <v>6.5000000000000002E-2</v>
      </c>
      <c r="G42" s="91">
        <v>620</v>
      </c>
      <c r="H42" s="84">
        <f>G42*E42</f>
        <v>55.8</v>
      </c>
      <c r="I42" s="208"/>
      <c r="J42" s="55"/>
      <c r="K42" s="187"/>
      <c r="L42" s="187"/>
      <c r="M42" s="187"/>
      <c r="N42" s="187" t="s">
        <v>85</v>
      </c>
    </row>
    <row r="43" spans="1:18" x14ac:dyDescent="0.25">
      <c r="A43" s="303"/>
      <c r="B43" s="301"/>
      <c r="C43" s="303"/>
      <c r="D43" s="45" t="s">
        <v>41</v>
      </c>
      <c r="E43" s="204">
        <v>0.01</v>
      </c>
      <c r="F43" s="204">
        <v>0.01</v>
      </c>
      <c r="G43" s="46">
        <v>50</v>
      </c>
      <c r="H43" s="85">
        <f t="shared" ref="H43:H60" si="1">G43*E43</f>
        <v>0.5</v>
      </c>
      <c r="I43" s="196"/>
      <c r="J43" s="4"/>
      <c r="K43" s="218"/>
      <c r="L43" s="218"/>
      <c r="M43" s="218"/>
      <c r="N43" s="218"/>
    </row>
    <row r="44" spans="1:18" x14ac:dyDescent="0.25">
      <c r="A44" s="303"/>
      <c r="B44" s="301"/>
      <c r="C44" s="303"/>
      <c r="D44" s="45" t="s">
        <v>57</v>
      </c>
      <c r="E44" s="204">
        <v>5.0000000000000001E-3</v>
      </c>
      <c r="F44" s="204">
        <v>5.0000000000000001E-3</v>
      </c>
      <c r="G44" s="46">
        <v>156</v>
      </c>
      <c r="H44" s="85">
        <f t="shared" si="1"/>
        <v>0.78</v>
      </c>
      <c r="I44" s="196"/>
      <c r="J44" s="4"/>
      <c r="K44" s="218"/>
      <c r="L44" s="218"/>
      <c r="M44" s="218"/>
      <c r="N44" s="218"/>
    </row>
    <row r="45" spans="1:18" x14ac:dyDescent="0.25">
      <c r="A45" s="303"/>
      <c r="B45" s="301"/>
      <c r="C45" s="303"/>
      <c r="D45" s="45" t="s">
        <v>21</v>
      </c>
      <c r="E45" s="204">
        <v>5.0000000000000001E-3</v>
      </c>
      <c r="F45" s="204">
        <v>4.0000000000000001E-3</v>
      </c>
      <c r="G45" s="46">
        <v>30</v>
      </c>
      <c r="H45" s="85">
        <f t="shared" si="1"/>
        <v>0.15</v>
      </c>
      <c r="I45" s="204">
        <v>14.31</v>
      </c>
      <c r="J45" s="201">
        <v>10.71</v>
      </c>
      <c r="K45" s="217">
        <v>7.02</v>
      </c>
      <c r="L45" s="217">
        <v>181.8</v>
      </c>
      <c r="M45" s="217" t="s">
        <v>95</v>
      </c>
      <c r="N45" s="217"/>
      <c r="R45" s="6"/>
    </row>
    <row r="46" spans="1:18" x14ac:dyDescent="0.25">
      <c r="A46" s="303"/>
      <c r="B46" s="301"/>
      <c r="C46" s="303"/>
      <c r="D46" s="45" t="s">
        <v>71</v>
      </c>
      <c r="E46" s="204">
        <v>5.0000000000000001E-3</v>
      </c>
      <c r="F46" s="204">
        <v>4.0000000000000001E-3</v>
      </c>
      <c r="G46" s="46">
        <v>116.7</v>
      </c>
      <c r="H46" s="85">
        <f t="shared" si="1"/>
        <v>0.58350000000000002</v>
      </c>
      <c r="I46" s="196"/>
      <c r="J46" s="4"/>
      <c r="K46" s="218"/>
      <c r="L46" s="218"/>
      <c r="M46" s="218"/>
      <c r="N46" s="218"/>
    </row>
    <row r="47" spans="1:18" ht="15.75" thickBot="1" x14ac:dyDescent="0.3">
      <c r="A47" s="303"/>
      <c r="B47" s="301"/>
      <c r="C47" s="303"/>
      <c r="D47" s="45" t="s">
        <v>51</v>
      </c>
      <c r="E47" s="204">
        <v>2E-3</v>
      </c>
      <c r="F47" s="204">
        <v>2E-3</v>
      </c>
      <c r="G47" s="46">
        <v>20</v>
      </c>
      <c r="H47" s="85">
        <f t="shared" si="1"/>
        <v>0.04</v>
      </c>
      <c r="I47" s="196"/>
      <c r="J47" s="4"/>
      <c r="K47" s="218"/>
      <c r="L47" s="218"/>
      <c r="M47" s="218"/>
      <c r="N47" s="219"/>
    </row>
    <row r="48" spans="1:18" x14ac:dyDescent="0.25">
      <c r="A48" s="290">
        <v>2</v>
      </c>
      <c r="B48" s="300" t="s">
        <v>104</v>
      </c>
      <c r="C48" s="293">
        <v>50</v>
      </c>
      <c r="D48" s="83" t="s">
        <v>23</v>
      </c>
      <c r="E48" s="206">
        <v>3.0000000000000001E-3</v>
      </c>
      <c r="F48" s="206">
        <v>3.0000000000000001E-3</v>
      </c>
      <c r="G48" s="91">
        <v>156</v>
      </c>
      <c r="H48" s="84">
        <f t="shared" si="1"/>
        <v>0.46800000000000003</v>
      </c>
      <c r="I48" s="92"/>
      <c r="J48" s="92"/>
      <c r="K48" s="93"/>
      <c r="L48" s="92"/>
      <c r="M48" s="93"/>
      <c r="N48" s="97"/>
    </row>
    <row r="49" spans="1:14" x14ac:dyDescent="0.25">
      <c r="A49" s="298"/>
      <c r="B49" s="301"/>
      <c r="C49" s="303"/>
      <c r="D49" s="45" t="s">
        <v>46</v>
      </c>
      <c r="E49" s="204">
        <v>3.0000000000000001E-3</v>
      </c>
      <c r="F49" s="204">
        <v>3.0000000000000001E-3</v>
      </c>
      <c r="G49" s="46">
        <v>34</v>
      </c>
      <c r="H49" s="85">
        <f t="shared" si="1"/>
        <v>0.10200000000000001</v>
      </c>
      <c r="I49" s="94"/>
      <c r="J49" s="94"/>
      <c r="K49" s="95"/>
      <c r="L49" s="94"/>
      <c r="M49" s="95"/>
      <c r="N49" s="96"/>
    </row>
    <row r="50" spans="1:14" x14ac:dyDescent="0.25">
      <c r="A50" s="298"/>
      <c r="B50" s="301"/>
      <c r="C50" s="303"/>
      <c r="D50" s="45" t="s">
        <v>24</v>
      </c>
      <c r="E50" s="204">
        <v>5.0000000000000001E-3</v>
      </c>
      <c r="F50" s="204">
        <v>5.0000000000000001E-3</v>
      </c>
      <c r="G50" s="46">
        <v>300</v>
      </c>
      <c r="H50" s="85">
        <f t="shared" si="1"/>
        <v>1.5</v>
      </c>
      <c r="I50" s="94">
        <v>4.95</v>
      </c>
      <c r="J50" s="94">
        <v>2.5</v>
      </c>
      <c r="K50" s="95">
        <v>5</v>
      </c>
      <c r="L50" s="94">
        <v>61.55</v>
      </c>
      <c r="M50" s="95" t="s">
        <v>105</v>
      </c>
      <c r="N50" s="96"/>
    </row>
    <row r="51" spans="1:14" x14ac:dyDescent="0.25">
      <c r="A51" s="298"/>
      <c r="B51" s="301"/>
      <c r="C51" s="303"/>
      <c r="D51" s="45" t="s">
        <v>45</v>
      </c>
      <c r="E51" s="204">
        <v>5.0000000000000001E-3</v>
      </c>
      <c r="F51" s="204">
        <v>5.0000000000000001E-3</v>
      </c>
      <c r="G51" s="46">
        <v>32</v>
      </c>
      <c r="H51" s="85">
        <f t="shared" si="1"/>
        <v>0.16</v>
      </c>
      <c r="I51" s="94"/>
      <c r="J51" s="94"/>
      <c r="K51" s="95"/>
      <c r="L51" s="94"/>
      <c r="M51" s="95"/>
      <c r="N51" s="96"/>
    </row>
    <row r="52" spans="1:14" x14ac:dyDescent="0.25">
      <c r="A52" s="298"/>
      <c r="B52" s="301"/>
      <c r="C52" s="303"/>
      <c r="D52" s="47" t="s">
        <v>21</v>
      </c>
      <c r="E52" s="208">
        <v>2E-3</v>
      </c>
      <c r="F52" s="208">
        <v>1E-3</v>
      </c>
      <c r="G52" s="48">
        <v>30</v>
      </c>
      <c r="H52" s="82">
        <f t="shared" si="1"/>
        <v>0.06</v>
      </c>
      <c r="I52" s="94"/>
      <c r="J52" s="94"/>
      <c r="K52" s="95"/>
      <c r="L52" s="94"/>
      <c r="M52" s="95"/>
      <c r="N52" s="96"/>
    </row>
    <row r="53" spans="1:14" x14ac:dyDescent="0.25">
      <c r="A53" s="298"/>
      <c r="B53" s="301"/>
      <c r="C53" s="303"/>
      <c r="D53" s="47" t="s">
        <v>40</v>
      </c>
      <c r="E53" s="208">
        <v>1E-3</v>
      </c>
      <c r="F53" s="208">
        <v>1E-3</v>
      </c>
      <c r="G53" s="48">
        <v>75</v>
      </c>
      <c r="H53" s="82">
        <f t="shared" si="1"/>
        <v>7.4999999999999997E-2</v>
      </c>
      <c r="I53" s="94"/>
      <c r="J53" s="94"/>
      <c r="K53" s="95"/>
      <c r="L53" s="94"/>
      <c r="M53" s="95"/>
      <c r="N53" s="96"/>
    </row>
    <row r="54" spans="1:14" ht="15.75" thickBot="1" x14ac:dyDescent="0.3">
      <c r="A54" s="299"/>
      <c r="B54" s="302"/>
      <c r="C54" s="304"/>
      <c r="D54" s="88" t="s">
        <v>51</v>
      </c>
      <c r="E54" s="212">
        <v>1E-3</v>
      </c>
      <c r="F54" s="212">
        <v>1E-3</v>
      </c>
      <c r="G54" s="121">
        <v>20</v>
      </c>
      <c r="H54" s="89">
        <f t="shared" si="1"/>
        <v>0.02</v>
      </c>
      <c r="I54" s="104"/>
      <c r="J54" s="104"/>
      <c r="K54" s="105"/>
      <c r="L54" s="104"/>
      <c r="M54" s="105"/>
      <c r="N54" s="106"/>
    </row>
    <row r="55" spans="1:14" x14ac:dyDescent="0.25">
      <c r="A55" s="294">
        <v>3</v>
      </c>
      <c r="B55" s="348" t="s">
        <v>30</v>
      </c>
      <c r="C55" s="294">
        <v>150</v>
      </c>
      <c r="D55" s="100" t="s">
        <v>54</v>
      </c>
      <c r="E55" s="198">
        <v>0.05</v>
      </c>
      <c r="F55" s="198">
        <v>0.05</v>
      </c>
      <c r="G55" s="101">
        <v>37</v>
      </c>
      <c r="H55" s="102">
        <f t="shared" si="1"/>
        <v>1.85</v>
      </c>
      <c r="I55" s="178">
        <v>3.75</v>
      </c>
      <c r="J55" s="179">
        <v>4.5</v>
      </c>
      <c r="K55" s="180">
        <v>27.3</v>
      </c>
      <c r="L55" s="179">
        <v>165.3</v>
      </c>
      <c r="M55" s="180" t="s">
        <v>90</v>
      </c>
      <c r="N55" s="199"/>
    </row>
    <row r="56" spans="1:14" x14ac:dyDescent="0.25">
      <c r="A56" s="294"/>
      <c r="B56" s="348"/>
      <c r="C56" s="294"/>
      <c r="D56" s="144" t="s">
        <v>52</v>
      </c>
      <c r="E56" s="196">
        <v>4.0000000000000001E-3</v>
      </c>
      <c r="F56" s="196">
        <v>4.0000000000000001E-3</v>
      </c>
      <c r="G56" s="145">
        <v>861</v>
      </c>
      <c r="H56" s="146">
        <f t="shared" si="1"/>
        <v>3.444</v>
      </c>
      <c r="I56" s="196"/>
      <c r="J56" s="4"/>
      <c r="K56" s="218"/>
      <c r="L56" s="218"/>
      <c r="M56" s="218"/>
      <c r="N56" s="74"/>
    </row>
    <row r="57" spans="1:14" ht="15.75" thickBot="1" x14ac:dyDescent="0.3">
      <c r="A57" s="294"/>
      <c r="B57" s="348"/>
      <c r="C57" s="294"/>
      <c r="D57" s="47" t="s">
        <v>60</v>
      </c>
      <c r="E57" s="208">
        <v>2E-3</v>
      </c>
      <c r="F57" s="208">
        <v>2E-3</v>
      </c>
      <c r="G57" s="48">
        <v>20</v>
      </c>
      <c r="H57" s="82">
        <f t="shared" si="1"/>
        <v>0.04</v>
      </c>
      <c r="I57" s="204"/>
      <c r="J57" s="201"/>
      <c r="K57" s="217"/>
      <c r="L57" s="217"/>
      <c r="M57" s="217"/>
      <c r="N57" s="216"/>
    </row>
    <row r="58" spans="1:14" ht="25.5" customHeight="1" thickBot="1" x14ac:dyDescent="0.3">
      <c r="A58" s="209">
        <v>4</v>
      </c>
      <c r="B58" s="197" t="s">
        <v>29</v>
      </c>
      <c r="C58" s="210">
        <v>60</v>
      </c>
      <c r="D58" s="11" t="s">
        <v>41</v>
      </c>
      <c r="E58" s="210">
        <v>0.06</v>
      </c>
      <c r="F58" s="210">
        <v>0.06</v>
      </c>
      <c r="G58" s="12">
        <v>50</v>
      </c>
      <c r="H58" s="224">
        <f t="shared" si="1"/>
        <v>3</v>
      </c>
      <c r="I58" s="77">
        <v>6.42</v>
      </c>
      <c r="J58" s="77">
        <v>2.7</v>
      </c>
      <c r="K58" s="77">
        <v>26.1</v>
      </c>
      <c r="L58" s="77">
        <v>164.4</v>
      </c>
      <c r="M58" s="77" t="s">
        <v>84</v>
      </c>
      <c r="N58" s="187"/>
    </row>
    <row r="59" spans="1:14" ht="17.25" customHeight="1" thickBot="1" x14ac:dyDescent="0.3">
      <c r="A59" s="310">
        <v>5</v>
      </c>
      <c r="B59" s="311" t="s">
        <v>69</v>
      </c>
      <c r="C59" s="311">
        <v>200</v>
      </c>
      <c r="D59" s="100" t="s">
        <v>69</v>
      </c>
      <c r="E59" s="198">
        <v>0.03</v>
      </c>
      <c r="F59" s="198">
        <v>0.03</v>
      </c>
      <c r="G59" s="101">
        <v>195</v>
      </c>
      <c r="H59" s="102">
        <f t="shared" si="1"/>
        <v>5.85</v>
      </c>
      <c r="I59" s="196"/>
      <c r="J59" s="4"/>
      <c r="K59" s="218"/>
      <c r="L59" s="218"/>
      <c r="M59" s="218"/>
      <c r="N59" s="218"/>
    </row>
    <row r="60" spans="1:14" ht="15.75" thickBot="1" x14ac:dyDescent="0.3">
      <c r="A60" s="359"/>
      <c r="B60" s="361"/>
      <c r="C60" s="361"/>
      <c r="D60" s="47" t="s">
        <v>40</v>
      </c>
      <c r="E60" s="208">
        <v>1.4999999999999999E-2</v>
      </c>
      <c r="F60" s="208">
        <v>1.4999999999999999E-2</v>
      </c>
      <c r="G60" s="48">
        <v>75</v>
      </c>
      <c r="H60" s="82">
        <f t="shared" si="1"/>
        <v>1.125</v>
      </c>
      <c r="I60" s="208">
        <v>0</v>
      </c>
      <c r="J60" s="147">
        <v>0</v>
      </c>
      <c r="K60" s="62">
        <v>13.8</v>
      </c>
      <c r="L60" s="62">
        <v>55.6</v>
      </c>
      <c r="M60" s="62" t="s">
        <v>96</v>
      </c>
      <c r="N60" s="187"/>
    </row>
    <row r="61" spans="1:14" ht="27.75" customHeight="1" thickBot="1" x14ac:dyDescent="0.3">
      <c r="A61" s="357" t="s">
        <v>27</v>
      </c>
      <c r="B61" s="358"/>
      <c r="C61" s="358"/>
      <c r="D61" s="358"/>
      <c r="E61" s="358"/>
      <c r="F61" s="358"/>
      <c r="G61" s="358"/>
      <c r="H61" s="13">
        <f>SUM(H42:H60)</f>
        <v>75.547499999999999</v>
      </c>
      <c r="I61" s="77">
        <f>SUM(I42:I60)</f>
        <v>29.43</v>
      </c>
      <c r="J61" s="193">
        <f>SUM(J42:J60)</f>
        <v>20.41</v>
      </c>
      <c r="K61" s="77">
        <f>SUM(K42:K60)</f>
        <v>79.22</v>
      </c>
      <c r="L61" s="77">
        <f>SUM(L42:L60)</f>
        <v>628.65000000000009</v>
      </c>
      <c r="M61" s="77"/>
      <c r="N61" s="203"/>
    </row>
    <row r="74" spans="1:14" x14ac:dyDescent="0.25">
      <c r="A74" s="353" t="s">
        <v>34</v>
      </c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</row>
    <row r="75" spans="1:14" ht="25.5" x14ac:dyDescent="0.25">
      <c r="A75" s="204" t="s">
        <v>1</v>
      </c>
      <c r="B75" s="204"/>
      <c r="C75" s="204" t="s">
        <v>2</v>
      </c>
      <c r="D75" s="45" t="s">
        <v>3</v>
      </c>
      <c r="E75" s="204" t="s">
        <v>4</v>
      </c>
      <c r="F75" s="204" t="s">
        <v>5</v>
      </c>
      <c r="G75" s="46" t="s">
        <v>6</v>
      </c>
      <c r="H75" s="46" t="s">
        <v>7</v>
      </c>
      <c r="I75" s="204" t="s">
        <v>8</v>
      </c>
      <c r="J75" s="215" t="s">
        <v>9</v>
      </c>
      <c r="K75" s="204" t="s">
        <v>10</v>
      </c>
      <c r="L75" s="204" t="s">
        <v>11</v>
      </c>
      <c r="M75" s="204" t="s">
        <v>38</v>
      </c>
      <c r="N75" s="204" t="s">
        <v>13</v>
      </c>
    </row>
    <row r="76" spans="1:14" ht="15.75" thickBot="1" x14ac:dyDescent="0.3">
      <c r="A76" s="208"/>
      <c r="B76" s="208" t="s">
        <v>14</v>
      </c>
      <c r="C76" s="208" t="s">
        <v>15</v>
      </c>
      <c r="D76" s="47"/>
      <c r="E76" s="208" t="s">
        <v>15</v>
      </c>
      <c r="F76" s="208" t="s">
        <v>15</v>
      </c>
      <c r="G76" s="48" t="s">
        <v>16</v>
      </c>
      <c r="H76" s="48" t="s">
        <v>17</v>
      </c>
      <c r="I76" s="208" t="s">
        <v>15</v>
      </c>
      <c r="J76" s="208" t="s">
        <v>15</v>
      </c>
      <c r="K76" s="208" t="s">
        <v>15</v>
      </c>
      <c r="L76" s="208" t="s">
        <v>15</v>
      </c>
      <c r="M76" s="208"/>
      <c r="N76" s="208"/>
    </row>
    <row r="77" spans="1:14" ht="25.5" x14ac:dyDescent="0.25">
      <c r="A77" s="326">
        <v>1</v>
      </c>
      <c r="B77" s="378" t="s">
        <v>111</v>
      </c>
      <c r="C77" s="293">
        <v>90</v>
      </c>
      <c r="D77" s="83" t="s">
        <v>42</v>
      </c>
      <c r="E77" s="206">
        <v>0.11</v>
      </c>
      <c r="F77" s="206">
        <v>0.09</v>
      </c>
      <c r="G77" s="91">
        <v>450</v>
      </c>
      <c r="H77" s="84">
        <f>E77*G77</f>
        <v>49.5</v>
      </c>
      <c r="I77" s="131"/>
      <c r="J77" s="171"/>
      <c r="K77" s="131"/>
      <c r="L77" s="171"/>
      <c r="M77" s="187"/>
      <c r="N77" s="73" t="s">
        <v>85</v>
      </c>
    </row>
    <row r="78" spans="1:14" x14ac:dyDescent="0.25">
      <c r="A78" s="327"/>
      <c r="B78" s="372"/>
      <c r="C78" s="303"/>
      <c r="D78" s="45" t="s">
        <v>21</v>
      </c>
      <c r="E78" s="204">
        <v>6.0000000000000001E-3</v>
      </c>
      <c r="F78" s="204">
        <v>5.0000000000000001E-3</v>
      </c>
      <c r="G78" s="46">
        <v>30</v>
      </c>
      <c r="H78" s="85">
        <f t="shared" ref="H78:H92" si="2">E78*G78</f>
        <v>0.18</v>
      </c>
      <c r="I78" s="98"/>
      <c r="J78" s="159"/>
      <c r="K78" s="98"/>
      <c r="L78" s="159"/>
      <c r="M78" s="98"/>
      <c r="N78" s="96"/>
    </row>
    <row r="79" spans="1:14" x14ac:dyDescent="0.25">
      <c r="A79" s="327"/>
      <c r="B79" s="372"/>
      <c r="C79" s="303"/>
      <c r="D79" s="45" t="s">
        <v>57</v>
      </c>
      <c r="E79" s="204">
        <v>5.0000000000000001E-3</v>
      </c>
      <c r="F79" s="204">
        <v>5.0000000000000001E-3</v>
      </c>
      <c r="G79" s="46">
        <v>156</v>
      </c>
      <c r="H79" s="85">
        <f t="shared" si="2"/>
        <v>0.78</v>
      </c>
      <c r="I79" s="98"/>
      <c r="J79" s="159"/>
      <c r="K79" s="98"/>
      <c r="L79" s="159"/>
      <c r="M79" s="98"/>
      <c r="N79" s="96"/>
    </row>
    <row r="80" spans="1:14" x14ac:dyDescent="0.25">
      <c r="A80" s="327"/>
      <c r="B80" s="372"/>
      <c r="C80" s="303"/>
      <c r="D80" s="45" t="s">
        <v>29</v>
      </c>
      <c r="E80" s="204">
        <v>0.01</v>
      </c>
      <c r="F80" s="204">
        <v>0.01</v>
      </c>
      <c r="G80" s="46">
        <v>50</v>
      </c>
      <c r="H80" s="85">
        <f t="shared" si="2"/>
        <v>0.5</v>
      </c>
      <c r="I80" s="217">
        <v>19.8</v>
      </c>
      <c r="J80" s="201">
        <v>11.34</v>
      </c>
      <c r="K80" s="217">
        <v>5.29</v>
      </c>
      <c r="L80" s="201">
        <v>201</v>
      </c>
      <c r="M80" s="98" t="s">
        <v>88</v>
      </c>
      <c r="N80" s="96"/>
    </row>
    <row r="81" spans="1:14" x14ac:dyDescent="0.25">
      <c r="A81" s="327"/>
      <c r="B81" s="372"/>
      <c r="C81" s="303"/>
      <c r="D81" s="45" t="s">
        <v>71</v>
      </c>
      <c r="E81" s="204">
        <v>5.0000000000000001E-3</v>
      </c>
      <c r="F81" s="204">
        <v>5.0000000000000001E-3</v>
      </c>
      <c r="G81" s="46">
        <v>116.7</v>
      </c>
      <c r="H81" s="85">
        <f t="shared" si="2"/>
        <v>0.58350000000000002</v>
      </c>
      <c r="I81" s="98"/>
      <c r="J81" s="159"/>
      <c r="K81" s="98"/>
      <c r="L81" s="159"/>
      <c r="M81" s="98"/>
      <c r="N81" s="96"/>
    </row>
    <row r="82" spans="1:14" ht="15.75" thickBot="1" x14ac:dyDescent="0.3">
      <c r="A82" s="328"/>
      <c r="B82" s="373"/>
      <c r="C82" s="304"/>
      <c r="D82" s="47" t="s">
        <v>51</v>
      </c>
      <c r="E82" s="208">
        <v>2E-3</v>
      </c>
      <c r="F82" s="208">
        <v>2E-3</v>
      </c>
      <c r="G82" s="48">
        <v>20</v>
      </c>
      <c r="H82" s="82">
        <f t="shared" si="2"/>
        <v>0.04</v>
      </c>
      <c r="I82" s="98"/>
      <c r="J82" s="159"/>
      <c r="K82" s="98"/>
      <c r="L82" s="159"/>
      <c r="M82" s="98"/>
      <c r="N82" s="96"/>
    </row>
    <row r="83" spans="1:14" x14ac:dyDescent="0.25">
      <c r="A83" s="326">
        <v>2</v>
      </c>
      <c r="B83" s="300" t="s">
        <v>107</v>
      </c>
      <c r="C83" s="293">
        <v>50</v>
      </c>
      <c r="D83" s="83" t="s">
        <v>53</v>
      </c>
      <c r="E83" s="206">
        <v>6.0000000000000001E-3</v>
      </c>
      <c r="F83" s="206">
        <v>6.0000000000000001E-3</v>
      </c>
      <c r="G83" s="91">
        <v>278</v>
      </c>
      <c r="H83" s="84">
        <f t="shared" ref="H83:H86" si="3">G83*E83</f>
        <v>1.6679999999999999</v>
      </c>
      <c r="I83" s="131"/>
      <c r="J83" s="132"/>
      <c r="K83" s="131"/>
      <c r="L83" s="131"/>
      <c r="M83" s="97"/>
      <c r="N83" s="97"/>
    </row>
    <row r="84" spans="1:14" x14ac:dyDescent="0.25">
      <c r="A84" s="327"/>
      <c r="B84" s="301"/>
      <c r="C84" s="303"/>
      <c r="D84" s="47" t="s">
        <v>46</v>
      </c>
      <c r="E84" s="208">
        <v>3.0000000000000001E-3</v>
      </c>
      <c r="F84" s="208">
        <v>3.0000000000000001E-3</v>
      </c>
      <c r="G84" s="48">
        <v>34</v>
      </c>
      <c r="H84" s="82">
        <f t="shared" si="3"/>
        <v>0.10200000000000001</v>
      </c>
      <c r="I84" s="98">
        <v>1</v>
      </c>
      <c r="J84" s="99">
        <v>2.85</v>
      </c>
      <c r="K84" s="98">
        <v>2.6</v>
      </c>
      <c r="L84" s="98">
        <v>39</v>
      </c>
      <c r="M84" s="96" t="s">
        <v>109</v>
      </c>
      <c r="N84" s="96"/>
    </row>
    <row r="85" spans="1:14" x14ac:dyDescent="0.25">
      <c r="A85" s="327"/>
      <c r="B85" s="301"/>
      <c r="C85" s="303"/>
      <c r="D85" s="45" t="s">
        <v>108</v>
      </c>
      <c r="E85" s="204">
        <v>3.0000000000000001E-3</v>
      </c>
      <c r="F85" s="204">
        <v>3.0000000000000001E-3</v>
      </c>
      <c r="G85" s="46">
        <v>861</v>
      </c>
      <c r="H85" s="176">
        <f t="shared" si="3"/>
        <v>2.5830000000000002</v>
      </c>
      <c r="I85" s="98"/>
      <c r="J85" s="99"/>
      <c r="K85" s="98"/>
      <c r="L85" s="98"/>
      <c r="M85" s="96"/>
      <c r="N85" s="96"/>
    </row>
    <row r="86" spans="1:14" ht="15.75" thickBot="1" x14ac:dyDescent="0.3">
      <c r="A86" s="328"/>
      <c r="B86" s="302"/>
      <c r="C86" s="304"/>
      <c r="D86" s="88" t="s">
        <v>60</v>
      </c>
      <c r="E86" s="212">
        <v>1E-3</v>
      </c>
      <c r="F86" s="212">
        <v>1E-3</v>
      </c>
      <c r="G86" s="121">
        <v>20</v>
      </c>
      <c r="H86" s="177">
        <f t="shared" si="3"/>
        <v>0.02</v>
      </c>
      <c r="I86" s="133"/>
      <c r="J86" s="134"/>
      <c r="K86" s="133"/>
      <c r="L86" s="133"/>
      <c r="M86" s="106"/>
      <c r="N86" s="106"/>
    </row>
    <row r="87" spans="1:14" x14ac:dyDescent="0.25">
      <c r="A87" s="368">
        <v>3</v>
      </c>
      <c r="B87" s="371" t="s">
        <v>62</v>
      </c>
      <c r="C87" s="294">
        <v>150</v>
      </c>
      <c r="D87" s="100" t="s">
        <v>63</v>
      </c>
      <c r="E87" s="198">
        <v>0.05</v>
      </c>
      <c r="F87" s="198">
        <v>0.05</v>
      </c>
      <c r="G87" s="101">
        <v>53</v>
      </c>
      <c r="H87" s="102">
        <f t="shared" ref="H87:H90" si="4">E87*G87</f>
        <v>2.6500000000000004</v>
      </c>
      <c r="I87" s="98">
        <v>5.7</v>
      </c>
      <c r="J87" s="159">
        <v>1.65</v>
      </c>
      <c r="K87" s="98">
        <v>32.6</v>
      </c>
      <c r="L87" s="159">
        <v>167.7</v>
      </c>
      <c r="M87" s="98" t="s">
        <v>82</v>
      </c>
      <c r="N87" s="96"/>
    </row>
    <row r="88" spans="1:14" x14ac:dyDescent="0.25">
      <c r="A88" s="369"/>
      <c r="B88" s="372"/>
      <c r="C88" s="374"/>
      <c r="D88" s="148" t="s">
        <v>52</v>
      </c>
      <c r="E88" s="196">
        <v>4.0000000000000001E-3</v>
      </c>
      <c r="F88" s="196">
        <v>4.0000000000000001E-3</v>
      </c>
      <c r="G88" s="145">
        <v>861</v>
      </c>
      <c r="H88" s="146">
        <f t="shared" si="4"/>
        <v>3.444</v>
      </c>
      <c r="I88" s="98"/>
      <c r="J88" s="159"/>
      <c r="K88" s="98"/>
      <c r="L88" s="159"/>
      <c r="M88" s="98"/>
      <c r="N88" s="96"/>
    </row>
    <row r="89" spans="1:14" ht="15.75" thickBot="1" x14ac:dyDescent="0.3">
      <c r="A89" s="370"/>
      <c r="B89" s="373"/>
      <c r="C89" s="295"/>
      <c r="D89" s="47" t="s">
        <v>51</v>
      </c>
      <c r="E89" s="208">
        <v>2E-3</v>
      </c>
      <c r="F89" s="208">
        <v>2E-3</v>
      </c>
      <c r="G89" s="48">
        <v>20</v>
      </c>
      <c r="H89" s="82">
        <f t="shared" si="4"/>
        <v>0.04</v>
      </c>
      <c r="I89" s="219"/>
      <c r="J89" s="4"/>
      <c r="K89" s="219"/>
      <c r="L89" s="4"/>
      <c r="M89" s="133"/>
      <c r="N89" s="96"/>
    </row>
    <row r="90" spans="1:14" ht="15.75" customHeight="1" thickBot="1" x14ac:dyDescent="0.3">
      <c r="A90" s="326">
        <v>4</v>
      </c>
      <c r="B90" s="321" t="s">
        <v>101</v>
      </c>
      <c r="C90" s="290">
        <v>90</v>
      </c>
      <c r="D90" s="161" t="s">
        <v>114</v>
      </c>
      <c r="E90" s="181">
        <v>0.09</v>
      </c>
      <c r="F90" s="55">
        <v>0.08</v>
      </c>
      <c r="G90" s="139">
        <v>80</v>
      </c>
      <c r="H90" s="82">
        <f t="shared" si="4"/>
        <v>7.1999999999999993</v>
      </c>
      <c r="I90" s="66">
        <v>0.8</v>
      </c>
      <c r="J90" s="66">
        <v>0.3</v>
      </c>
      <c r="K90" s="66">
        <v>1.9</v>
      </c>
      <c r="L90" s="66">
        <v>14</v>
      </c>
      <c r="M90" s="66"/>
      <c r="N90" s="90"/>
    </row>
    <row r="91" spans="1:14" ht="15" customHeight="1" thickBot="1" x14ac:dyDescent="0.3">
      <c r="A91" s="327"/>
      <c r="B91" s="375"/>
      <c r="C91" s="298"/>
      <c r="D91" s="45"/>
      <c r="E91" s="204"/>
      <c r="F91" s="201"/>
      <c r="G91" s="46"/>
      <c r="H91" s="58"/>
      <c r="I91" s="99"/>
      <c r="J91" s="98"/>
      <c r="K91" s="159"/>
      <c r="L91" s="98"/>
      <c r="M91" s="159"/>
      <c r="N91" s="98"/>
    </row>
    <row r="92" spans="1:14" ht="23.25" customHeight="1" thickBot="1" x14ac:dyDescent="0.3">
      <c r="A92" s="77">
        <v>5</v>
      </c>
      <c r="B92" s="209" t="s">
        <v>29</v>
      </c>
      <c r="C92" s="210">
        <v>60</v>
      </c>
      <c r="D92" s="11" t="s">
        <v>41</v>
      </c>
      <c r="E92" s="210">
        <v>0.06</v>
      </c>
      <c r="F92" s="210">
        <v>0.06</v>
      </c>
      <c r="G92" s="12">
        <v>50</v>
      </c>
      <c r="H92" s="13">
        <f t="shared" si="2"/>
        <v>3</v>
      </c>
      <c r="I92" s="77">
        <v>6.42</v>
      </c>
      <c r="J92" s="77">
        <v>2.7</v>
      </c>
      <c r="K92" s="77">
        <v>26.1</v>
      </c>
      <c r="L92" s="77">
        <v>164.4</v>
      </c>
      <c r="M92" s="77" t="s">
        <v>84</v>
      </c>
      <c r="N92" s="203"/>
    </row>
    <row r="93" spans="1:14" ht="15.75" thickBot="1" x14ac:dyDescent="0.3">
      <c r="A93" s="376">
        <v>6</v>
      </c>
      <c r="B93" s="377" t="s">
        <v>49</v>
      </c>
      <c r="C93" s="353">
        <v>200</v>
      </c>
      <c r="D93" s="45" t="s">
        <v>48</v>
      </c>
      <c r="E93" s="204">
        <v>1E-3</v>
      </c>
      <c r="F93" s="204">
        <v>1E-3</v>
      </c>
      <c r="G93" s="46">
        <v>800</v>
      </c>
      <c r="H93" s="85">
        <f>G93*F93</f>
        <v>0.8</v>
      </c>
      <c r="I93" s="77">
        <v>0.2</v>
      </c>
      <c r="J93" s="77">
        <v>0</v>
      </c>
      <c r="K93" s="192">
        <v>14</v>
      </c>
      <c r="L93" s="77">
        <v>56</v>
      </c>
      <c r="M93" s="77" t="s">
        <v>83</v>
      </c>
      <c r="N93" s="74"/>
    </row>
    <row r="94" spans="1:14" ht="15.75" thickBot="1" x14ac:dyDescent="0.3">
      <c r="A94" s="376"/>
      <c r="B94" s="377"/>
      <c r="C94" s="353"/>
      <c r="D94" s="45" t="s">
        <v>40</v>
      </c>
      <c r="E94" s="204">
        <v>1.4999999999999999E-2</v>
      </c>
      <c r="F94" s="204">
        <v>1.4999999999999999E-2</v>
      </c>
      <c r="G94" s="46">
        <v>75</v>
      </c>
      <c r="H94" s="85">
        <f>G94*F94</f>
        <v>1.125</v>
      </c>
      <c r="I94" s="218"/>
      <c r="J94" s="59"/>
      <c r="K94" s="218"/>
      <c r="L94" s="218"/>
      <c r="M94" s="218"/>
      <c r="N94" s="74"/>
    </row>
    <row r="95" spans="1:14" ht="15.75" thickBot="1" x14ac:dyDescent="0.3">
      <c r="A95" s="77"/>
      <c r="B95" s="197"/>
      <c r="C95" s="210"/>
      <c r="D95" s="11"/>
      <c r="E95" s="210"/>
      <c r="F95" s="210"/>
      <c r="G95" s="12"/>
      <c r="H95" s="13"/>
      <c r="I95" s="77"/>
      <c r="J95" s="192"/>
      <c r="K95" s="77"/>
      <c r="L95" s="77"/>
      <c r="M95" s="77"/>
      <c r="N95" s="203"/>
    </row>
    <row r="96" spans="1:14" ht="15.75" thickBot="1" x14ac:dyDescent="0.3">
      <c r="A96" s="357" t="s">
        <v>27</v>
      </c>
      <c r="B96" s="358"/>
      <c r="C96" s="358"/>
      <c r="D96" s="358"/>
      <c r="E96" s="358"/>
      <c r="F96" s="358"/>
      <c r="G96" s="358"/>
      <c r="H96" s="13">
        <f>SUM(H77:H95)</f>
        <v>74.215499999999992</v>
      </c>
      <c r="I96" s="77">
        <f>SUM(I77:I95)</f>
        <v>33.92</v>
      </c>
      <c r="J96" s="193">
        <f>SUM(J77:J95)</f>
        <v>18.84</v>
      </c>
      <c r="K96" s="77">
        <f>SUM(K77:K95)</f>
        <v>82.490000000000009</v>
      </c>
      <c r="L96" s="77">
        <f>SUM(L77:L95)</f>
        <v>642.1</v>
      </c>
      <c r="M96" s="77"/>
      <c r="N96" s="203"/>
    </row>
    <row r="107" spans="1:14" ht="13.5" customHeight="1" x14ac:dyDescent="0.25"/>
    <row r="108" spans="1:14" ht="13.5" customHeight="1" x14ac:dyDescent="0.25"/>
    <row r="109" spans="1:14" ht="13.5" customHeight="1" x14ac:dyDescent="0.25"/>
    <row r="110" spans="1:14" ht="13.5" customHeight="1" thickBot="1" x14ac:dyDescent="0.3"/>
    <row r="111" spans="1:14" x14ac:dyDescent="0.25">
      <c r="A111" s="350" t="s">
        <v>35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67"/>
    </row>
    <row r="112" spans="1:14" ht="25.5" x14ac:dyDescent="0.25">
      <c r="A112" s="207" t="s">
        <v>1</v>
      </c>
      <c r="B112" s="204"/>
      <c r="C112" s="204" t="s">
        <v>2</v>
      </c>
      <c r="D112" s="45" t="s">
        <v>3</v>
      </c>
      <c r="E112" s="204" t="s">
        <v>4</v>
      </c>
      <c r="F112" s="204" t="s">
        <v>5</v>
      </c>
      <c r="G112" s="46" t="s">
        <v>6</v>
      </c>
      <c r="H112" s="46" t="s">
        <v>7</v>
      </c>
      <c r="I112" s="204" t="s">
        <v>8</v>
      </c>
      <c r="J112" s="215" t="s">
        <v>9</v>
      </c>
      <c r="K112" s="204" t="s">
        <v>10</v>
      </c>
      <c r="L112" s="204" t="s">
        <v>11</v>
      </c>
      <c r="M112" s="204" t="s">
        <v>38</v>
      </c>
      <c r="N112" s="214" t="s">
        <v>13</v>
      </c>
    </row>
    <row r="113" spans="1:14" ht="15.75" thickBot="1" x14ac:dyDescent="0.3">
      <c r="A113" s="213"/>
      <c r="B113" s="208" t="s">
        <v>14</v>
      </c>
      <c r="C113" s="208" t="s">
        <v>15</v>
      </c>
      <c r="D113" s="47"/>
      <c r="E113" s="208" t="s">
        <v>15</v>
      </c>
      <c r="F113" s="208" t="s">
        <v>15</v>
      </c>
      <c r="G113" s="48" t="s">
        <v>16</v>
      </c>
      <c r="H113" s="48" t="s">
        <v>17</v>
      </c>
      <c r="I113" s="208" t="s">
        <v>15</v>
      </c>
      <c r="J113" s="208" t="s">
        <v>15</v>
      </c>
      <c r="K113" s="208" t="s">
        <v>15</v>
      </c>
      <c r="L113" s="208" t="s">
        <v>15</v>
      </c>
      <c r="M113" s="208"/>
      <c r="N113" s="202"/>
    </row>
    <row r="114" spans="1:14" ht="25.5" x14ac:dyDescent="0.25">
      <c r="A114" s="290">
        <v>1</v>
      </c>
      <c r="B114" s="300" t="s">
        <v>112</v>
      </c>
      <c r="C114" s="341">
        <v>90</v>
      </c>
      <c r="D114" s="50" t="s">
        <v>55</v>
      </c>
      <c r="E114" s="149">
        <v>0.16</v>
      </c>
      <c r="F114" s="206">
        <v>0.1</v>
      </c>
      <c r="G114" s="91">
        <v>230</v>
      </c>
      <c r="H114" s="84">
        <f>G114*E114</f>
        <v>36.800000000000004</v>
      </c>
      <c r="I114" s="187"/>
      <c r="J114" s="187"/>
      <c r="K114" s="187"/>
      <c r="L114" s="187"/>
      <c r="M114" s="187"/>
      <c r="N114" s="187" t="s">
        <v>85</v>
      </c>
    </row>
    <row r="115" spans="1:14" x14ac:dyDescent="0.25">
      <c r="A115" s="298"/>
      <c r="B115" s="301"/>
      <c r="C115" s="365"/>
      <c r="D115" s="56" t="s">
        <v>46</v>
      </c>
      <c r="E115" s="216">
        <v>5.0000000000000001E-3</v>
      </c>
      <c r="F115" s="204">
        <v>5.0000000000000001E-3</v>
      </c>
      <c r="G115" s="46">
        <v>34</v>
      </c>
      <c r="H115" s="85">
        <f t="shared" ref="H115:H131" si="5">G115*E115</f>
        <v>0.17</v>
      </c>
      <c r="I115" s="218"/>
      <c r="J115" s="218"/>
      <c r="K115" s="218"/>
      <c r="L115" s="218"/>
      <c r="M115" s="218"/>
      <c r="N115" s="218"/>
    </row>
    <row r="116" spans="1:14" x14ac:dyDescent="0.25">
      <c r="A116" s="298"/>
      <c r="B116" s="301"/>
      <c r="C116" s="365"/>
      <c r="D116" s="56" t="s">
        <v>60</v>
      </c>
      <c r="E116" s="216">
        <v>2E-3</v>
      </c>
      <c r="F116" s="204">
        <v>2E-3</v>
      </c>
      <c r="G116" s="46">
        <v>20</v>
      </c>
      <c r="H116" s="85">
        <f t="shared" si="5"/>
        <v>0.04</v>
      </c>
      <c r="I116" s="218">
        <v>11.97</v>
      </c>
      <c r="J116" s="218">
        <v>9.6300000000000008</v>
      </c>
      <c r="K116" s="218">
        <v>1.71</v>
      </c>
      <c r="L116" s="218">
        <v>141.84</v>
      </c>
      <c r="M116" s="218" t="s">
        <v>97</v>
      </c>
      <c r="N116" s="218"/>
    </row>
    <row r="117" spans="1:14" ht="15.75" thickBot="1" x14ac:dyDescent="0.3">
      <c r="A117" s="298"/>
      <c r="B117" s="301"/>
      <c r="C117" s="365"/>
      <c r="D117" s="56" t="s">
        <v>23</v>
      </c>
      <c r="E117" s="216">
        <v>8.0000000000000002E-3</v>
      </c>
      <c r="F117" s="204">
        <v>8.0000000000000002E-3</v>
      </c>
      <c r="G117" s="46">
        <v>156</v>
      </c>
      <c r="H117" s="85">
        <f t="shared" si="5"/>
        <v>1.248</v>
      </c>
      <c r="I117" s="218"/>
      <c r="J117" s="218"/>
      <c r="K117" s="218"/>
      <c r="L117" s="218"/>
      <c r="M117" s="218"/>
      <c r="N117" s="218"/>
    </row>
    <row r="118" spans="1:14" x14ac:dyDescent="0.25">
      <c r="A118" s="290">
        <v>2</v>
      </c>
      <c r="B118" s="300" t="s">
        <v>104</v>
      </c>
      <c r="C118" s="293">
        <v>50</v>
      </c>
      <c r="D118" s="83" t="s">
        <v>23</v>
      </c>
      <c r="E118" s="206">
        <v>3.0000000000000001E-3</v>
      </c>
      <c r="F118" s="206">
        <v>3.0000000000000001E-3</v>
      </c>
      <c r="G118" s="91">
        <v>156</v>
      </c>
      <c r="H118" s="84">
        <f t="shared" si="5"/>
        <v>0.46800000000000003</v>
      </c>
      <c r="I118" s="92"/>
      <c r="J118" s="92"/>
      <c r="K118" s="93"/>
      <c r="L118" s="92"/>
      <c r="M118" s="93"/>
      <c r="N118" s="97"/>
    </row>
    <row r="119" spans="1:14" x14ac:dyDescent="0.25">
      <c r="A119" s="298"/>
      <c r="B119" s="301"/>
      <c r="C119" s="303"/>
      <c r="D119" s="45" t="s">
        <v>46</v>
      </c>
      <c r="E119" s="204">
        <v>3.0000000000000001E-3</v>
      </c>
      <c r="F119" s="204">
        <v>3.0000000000000001E-3</v>
      </c>
      <c r="G119" s="46">
        <v>34</v>
      </c>
      <c r="H119" s="85">
        <f t="shared" si="5"/>
        <v>0.10200000000000001</v>
      </c>
      <c r="I119" s="94"/>
      <c r="J119" s="94"/>
      <c r="K119" s="95"/>
      <c r="L119" s="94"/>
      <c r="M119" s="95"/>
      <c r="N119" s="96"/>
    </row>
    <row r="120" spans="1:14" x14ac:dyDescent="0.25">
      <c r="A120" s="298"/>
      <c r="B120" s="301"/>
      <c r="C120" s="303"/>
      <c r="D120" s="45" t="s">
        <v>24</v>
      </c>
      <c r="E120" s="204">
        <v>5.0000000000000001E-3</v>
      </c>
      <c r="F120" s="204">
        <v>5.0000000000000001E-3</v>
      </c>
      <c r="G120" s="46">
        <v>300</v>
      </c>
      <c r="H120" s="85">
        <f t="shared" si="5"/>
        <v>1.5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105</v>
      </c>
      <c r="N120" s="96"/>
    </row>
    <row r="121" spans="1:14" x14ac:dyDescent="0.25">
      <c r="A121" s="298"/>
      <c r="B121" s="301"/>
      <c r="C121" s="303"/>
      <c r="D121" s="45" t="s">
        <v>45</v>
      </c>
      <c r="E121" s="204">
        <v>4.0000000000000001E-3</v>
      </c>
      <c r="F121" s="204">
        <v>3.0000000000000001E-3</v>
      </c>
      <c r="G121" s="46">
        <v>32</v>
      </c>
      <c r="H121" s="85">
        <f t="shared" si="5"/>
        <v>0.128</v>
      </c>
      <c r="I121" s="94"/>
      <c r="J121" s="94"/>
      <c r="K121" s="95"/>
      <c r="L121" s="94"/>
      <c r="M121" s="95"/>
      <c r="N121" s="96"/>
    </row>
    <row r="122" spans="1:14" x14ac:dyDescent="0.25">
      <c r="A122" s="298"/>
      <c r="B122" s="301"/>
      <c r="C122" s="303"/>
      <c r="D122" s="47" t="s">
        <v>21</v>
      </c>
      <c r="E122" s="208">
        <v>2E-3</v>
      </c>
      <c r="F122" s="208">
        <v>1E-3</v>
      </c>
      <c r="G122" s="48">
        <v>30</v>
      </c>
      <c r="H122" s="82">
        <f t="shared" si="5"/>
        <v>0.06</v>
      </c>
      <c r="I122" s="94"/>
      <c r="J122" s="94"/>
      <c r="K122" s="95"/>
      <c r="L122" s="94"/>
      <c r="M122" s="95"/>
      <c r="N122" s="96"/>
    </row>
    <row r="123" spans="1:14" x14ac:dyDescent="0.25">
      <c r="A123" s="298"/>
      <c r="B123" s="301"/>
      <c r="C123" s="303"/>
      <c r="D123" s="47" t="s">
        <v>40</v>
      </c>
      <c r="E123" s="208">
        <v>1E-3</v>
      </c>
      <c r="F123" s="208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 x14ac:dyDescent="0.3">
      <c r="A124" s="299"/>
      <c r="B124" s="302"/>
      <c r="C124" s="304"/>
      <c r="D124" s="88" t="s">
        <v>51</v>
      </c>
      <c r="E124" s="212">
        <v>1E-3</v>
      </c>
      <c r="F124" s="212">
        <v>1E-3</v>
      </c>
      <c r="G124" s="121">
        <v>20</v>
      </c>
      <c r="H124" s="89">
        <f t="shared" si="5"/>
        <v>0.02</v>
      </c>
      <c r="I124" s="104"/>
      <c r="J124" s="104"/>
      <c r="K124" s="105"/>
      <c r="L124" s="104"/>
      <c r="M124" s="105"/>
      <c r="N124" s="106"/>
    </row>
    <row r="125" spans="1:14" x14ac:dyDescent="0.25">
      <c r="A125" s="350">
        <v>3</v>
      </c>
      <c r="B125" s="352" t="s">
        <v>59</v>
      </c>
      <c r="C125" s="354">
        <v>150</v>
      </c>
      <c r="D125" s="50" t="s">
        <v>59</v>
      </c>
      <c r="E125" s="149">
        <v>5.2999999999999999E-2</v>
      </c>
      <c r="F125" s="206">
        <v>5.2999999999999999E-2</v>
      </c>
      <c r="G125" s="91">
        <v>42</v>
      </c>
      <c r="H125" s="84">
        <f t="shared" si="5"/>
        <v>2.226</v>
      </c>
      <c r="I125" s="187"/>
      <c r="J125" s="187"/>
      <c r="K125" s="187"/>
      <c r="L125" s="187"/>
      <c r="M125" s="187"/>
      <c r="N125" s="187"/>
    </row>
    <row r="126" spans="1:14" x14ac:dyDescent="0.25">
      <c r="A126" s="351"/>
      <c r="B126" s="353"/>
      <c r="C126" s="356"/>
      <c r="D126" s="56" t="s">
        <v>52</v>
      </c>
      <c r="E126" s="216">
        <v>5.0000000000000001E-3</v>
      </c>
      <c r="F126" s="204">
        <v>5.0000000000000001E-3</v>
      </c>
      <c r="G126" s="46">
        <v>861</v>
      </c>
      <c r="H126" s="85">
        <f t="shared" si="5"/>
        <v>4.3049999999999997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93</v>
      </c>
      <c r="N126" s="218"/>
    </row>
    <row r="127" spans="1:14" ht="15.75" thickBot="1" x14ac:dyDescent="0.3">
      <c r="A127" s="360"/>
      <c r="B127" s="362"/>
      <c r="C127" s="364"/>
      <c r="D127" s="65" t="s">
        <v>60</v>
      </c>
      <c r="E127" s="186">
        <v>2E-3</v>
      </c>
      <c r="F127" s="212">
        <v>2E-3</v>
      </c>
      <c r="G127" s="121">
        <v>20</v>
      </c>
      <c r="H127" s="89">
        <f t="shared" si="5"/>
        <v>0.04</v>
      </c>
      <c r="I127" s="219"/>
      <c r="J127" s="219"/>
      <c r="K127" s="219"/>
      <c r="L127" s="219"/>
      <c r="M127" s="219"/>
      <c r="N127" s="219"/>
    </row>
    <row r="128" spans="1:14" ht="23.25" customHeight="1" thickBot="1" x14ac:dyDescent="0.3">
      <c r="A128" s="182">
        <v>4</v>
      </c>
      <c r="B128" s="181" t="s">
        <v>98</v>
      </c>
      <c r="C128" s="190">
        <v>60</v>
      </c>
      <c r="D128" s="150" t="s">
        <v>98</v>
      </c>
      <c r="E128" s="149">
        <v>0.06</v>
      </c>
      <c r="F128" s="206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84</v>
      </c>
      <c r="N128" s="187"/>
    </row>
    <row r="129" spans="1:14" ht="15.75" thickBot="1" x14ac:dyDescent="0.3">
      <c r="A129" s="361">
        <v>5</v>
      </c>
      <c r="B129" s="352" t="s">
        <v>49</v>
      </c>
      <c r="C129" s="352">
        <v>200</v>
      </c>
      <c r="D129" s="83" t="s">
        <v>48</v>
      </c>
      <c r="E129" s="206">
        <v>1E-3</v>
      </c>
      <c r="F129" s="206">
        <v>1E-3</v>
      </c>
      <c r="G129" s="91">
        <v>800</v>
      </c>
      <c r="H129" s="84">
        <f t="shared" si="5"/>
        <v>0.8</v>
      </c>
      <c r="I129" s="51"/>
      <c r="J129" s="51"/>
      <c r="K129" s="51"/>
      <c r="L129" s="183"/>
      <c r="M129" s="51"/>
      <c r="N129" s="51"/>
    </row>
    <row r="130" spans="1:14" ht="15.75" thickBot="1" x14ac:dyDescent="0.3">
      <c r="A130" s="304"/>
      <c r="B130" s="353"/>
      <c r="C130" s="353"/>
      <c r="D130" s="45" t="s">
        <v>40</v>
      </c>
      <c r="E130" s="204">
        <v>1.4999999999999999E-2</v>
      </c>
      <c r="F130" s="204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192">
        <v>14</v>
      </c>
      <c r="L130" s="77">
        <v>56</v>
      </c>
      <c r="M130" s="77" t="s">
        <v>83</v>
      </c>
      <c r="N130" s="218"/>
    </row>
    <row r="131" spans="1:14" ht="25.5" customHeight="1" thickBot="1" x14ac:dyDescent="0.3">
      <c r="A131" s="209">
        <v>6</v>
      </c>
      <c r="B131" s="210" t="s">
        <v>76</v>
      </c>
      <c r="C131" s="151">
        <v>30</v>
      </c>
      <c r="D131" s="152" t="s">
        <v>76</v>
      </c>
      <c r="E131" s="197">
        <v>0.03</v>
      </c>
      <c r="F131" s="210">
        <v>0.03</v>
      </c>
      <c r="G131" s="12">
        <v>466.67</v>
      </c>
      <c r="H131" s="13">
        <f t="shared" si="5"/>
        <v>14.0001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99</v>
      </c>
      <c r="N131" s="77"/>
    </row>
    <row r="132" spans="1:14" ht="32.25" customHeight="1" thickBot="1" x14ac:dyDescent="0.3">
      <c r="A132" s="292" t="s">
        <v>70</v>
      </c>
      <c r="B132" s="295"/>
      <c r="C132" s="295"/>
      <c r="D132" s="295"/>
      <c r="E132" s="295"/>
      <c r="F132" s="295"/>
      <c r="G132" s="295"/>
      <c r="H132" s="103">
        <f>SUM(H114:H131)</f>
        <v>66.107100000000003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19"/>
      <c r="N132" s="219"/>
    </row>
    <row r="145" spans="1:14" ht="15.75" thickBot="1" x14ac:dyDescent="0.3"/>
    <row r="146" spans="1:14" x14ac:dyDescent="0.25">
      <c r="A146" s="350" t="s">
        <v>36</v>
      </c>
      <c r="B146" s="352"/>
      <c r="C146" s="352"/>
      <c r="D146" s="352"/>
      <c r="E146" s="352"/>
      <c r="F146" s="352"/>
      <c r="G146" s="352"/>
      <c r="H146" s="352"/>
      <c r="I146" s="352"/>
      <c r="J146" s="352"/>
      <c r="K146" s="352"/>
      <c r="L146" s="352"/>
      <c r="M146" s="352"/>
      <c r="N146" s="367"/>
    </row>
    <row r="147" spans="1:14" ht="25.5" x14ac:dyDescent="0.25">
      <c r="A147" s="207" t="s">
        <v>1</v>
      </c>
      <c r="B147" s="204"/>
      <c r="C147" s="204" t="s">
        <v>2</v>
      </c>
      <c r="D147" s="45" t="s">
        <v>3</v>
      </c>
      <c r="E147" s="204" t="s">
        <v>4</v>
      </c>
      <c r="F147" s="204" t="s">
        <v>5</v>
      </c>
      <c r="G147" s="46" t="s">
        <v>6</v>
      </c>
      <c r="H147" s="46" t="s">
        <v>7</v>
      </c>
      <c r="I147" s="204" t="s">
        <v>8</v>
      </c>
      <c r="J147" s="215" t="s">
        <v>9</v>
      </c>
      <c r="K147" s="204" t="s">
        <v>10</v>
      </c>
      <c r="L147" s="204" t="s">
        <v>11</v>
      </c>
      <c r="M147" s="204" t="s">
        <v>38</v>
      </c>
      <c r="N147" s="214" t="s">
        <v>13</v>
      </c>
    </row>
    <row r="148" spans="1:14" ht="15.75" thickBot="1" x14ac:dyDescent="0.3">
      <c r="A148" s="213"/>
      <c r="B148" s="208" t="s">
        <v>14</v>
      </c>
      <c r="C148" s="208" t="s">
        <v>15</v>
      </c>
      <c r="D148" s="47"/>
      <c r="E148" s="208" t="s">
        <v>15</v>
      </c>
      <c r="F148" s="208" t="s">
        <v>15</v>
      </c>
      <c r="G148" s="48" t="s">
        <v>16</v>
      </c>
      <c r="H148" s="48" t="s">
        <v>17</v>
      </c>
      <c r="I148" s="208" t="s">
        <v>15</v>
      </c>
      <c r="J148" s="208" t="s">
        <v>15</v>
      </c>
      <c r="K148" s="208" t="s">
        <v>15</v>
      </c>
      <c r="L148" s="208" t="s">
        <v>15</v>
      </c>
      <c r="M148" s="208"/>
      <c r="N148" s="202"/>
    </row>
    <row r="149" spans="1:14" ht="25.5" x14ac:dyDescent="0.25">
      <c r="A149" s="290">
        <v>1</v>
      </c>
      <c r="B149" s="300" t="s">
        <v>111</v>
      </c>
      <c r="C149" s="341">
        <v>90</v>
      </c>
      <c r="D149" s="83" t="s">
        <v>42</v>
      </c>
      <c r="E149" s="206">
        <v>0.12</v>
      </c>
      <c r="F149" s="206">
        <v>0.09</v>
      </c>
      <c r="G149" s="91">
        <v>450</v>
      </c>
      <c r="H149" s="84">
        <f>E149*G149</f>
        <v>54</v>
      </c>
      <c r="I149" s="131"/>
      <c r="J149" s="171"/>
      <c r="K149" s="131"/>
      <c r="L149" s="171"/>
      <c r="M149" s="187"/>
      <c r="N149" s="73" t="s">
        <v>85</v>
      </c>
    </row>
    <row r="150" spans="1:14" x14ac:dyDescent="0.25">
      <c r="A150" s="298"/>
      <c r="B150" s="301"/>
      <c r="C150" s="365"/>
      <c r="D150" s="45" t="s">
        <v>21</v>
      </c>
      <c r="E150" s="204">
        <v>7.0000000000000001E-3</v>
      </c>
      <c r="F150" s="204">
        <v>6.0000000000000001E-3</v>
      </c>
      <c r="G150" s="46">
        <v>30</v>
      </c>
      <c r="H150" s="85">
        <f t="shared" ref="H150:H154" si="6">E150*G150</f>
        <v>0.21</v>
      </c>
      <c r="I150" s="98"/>
      <c r="J150" s="159"/>
      <c r="K150" s="98"/>
      <c r="L150" s="159"/>
      <c r="M150" s="98"/>
      <c r="N150" s="96"/>
    </row>
    <row r="151" spans="1:14" x14ac:dyDescent="0.25">
      <c r="A151" s="298"/>
      <c r="B151" s="301"/>
      <c r="C151" s="365"/>
      <c r="D151" s="45" t="s">
        <v>57</v>
      </c>
      <c r="E151" s="204">
        <v>5.0000000000000001E-3</v>
      </c>
      <c r="F151" s="204">
        <v>5.0000000000000001E-3</v>
      </c>
      <c r="G151" s="46">
        <v>156</v>
      </c>
      <c r="H151" s="85">
        <f t="shared" si="6"/>
        <v>0.78</v>
      </c>
      <c r="I151" s="98"/>
      <c r="J151" s="159"/>
      <c r="K151" s="98"/>
      <c r="L151" s="159"/>
      <c r="M151" s="98"/>
      <c r="N151" s="96"/>
    </row>
    <row r="152" spans="1:14" x14ac:dyDescent="0.25">
      <c r="A152" s="298"/>
      <c r="B152" s="301"/>
      <c r="C152" s="365"/>
      <c r="D152" s="45" t="s">
        <v>29</v>
      </c>
      <c r="E152" s="204">
        <v>0.01</v>
      </c>
      <c r="F152" s="204">
        <v>0.01</v>
      </c>
      <c r="G152" s="46">
        <v>50</v>
      </c>
      <c r="H152" s="85">
        <f t="shared" si="6"/>
        <v>0.5</v>
      </c>
      <c r="I152" s="217">
        <v>19.8</v>
      </c>
      <c r="J152" s="201">
        <v>11.34</v>
      </c>
      <c r="K152" s="217">
        <v>5.29</v>
      </c>
      <c r="L152" s="201">
        <v>201</v>
      </c>
      <c r="M152" s="98" t="s">
        <v>88</v>
      </c>
      <c r="N152" s="96"/>
    </row>
    <row r="153" spans="1:14" x14ac:dyDescent="0.25">
      <c r="A153" s="298"/>
      <c r="B153" s="301"/>
      <c r="C153" s="365"/>
      <c r="D153" s="45" t="s">
        <v>71</v>
      </c>
      <c r="E153" s="204">
        <v>5.0000000000000001E-3</v>
      </c>
      <c r="F153" s="204">
        <v>5.0000000000000001E-3</v>
      </c>
      <c r="G153" s="46">
        <v>116.7</v>
      </c>
      <c r="H153" s="85">
        <f t="shared" si="6"/>
        <v>0.58350000000000002</v>
      </c>
      <c r="I153" s="98"/>
      <c r="J153" s="159"/>
      <c r="K153" s="98"/>
      <c r="L153" s="159"/>
      <c r="M153" s="98"/>
      <c r="N153" s="96"/>
    </row>
    <row r="154" spans="1:14" ht="15.75" thickBot="1" x14ac:dyDescent="0.3">
      <c r="A154" s="299"/>
      <c r="B154" s="302"/>
      <c r="C154" s="366"/>
      <c r="D154" s="47" t="s">
        <v>51</v>
      </c>
      <c r="E154" s="208">
        <v>2E-3</v>
      </c>
      <c r="F154" s="208">
        <v>2E-3</v>
      </c>
      <c r="G154" s="48">
        <v>20</v>
      </c>
      <c r="H154" s="82">
        <f t="shared" si="6"/>
        <v>0.04</v>
      </c>
      <c r="I154" s="98"/>
      <c r="J154" s="159"/>
      <c r="K154" s="98"/>
      <c r="L154" s="159"/>
      <c r="M154" s="98"/>
      <c r="N154" s="96"/>
    </row>
    <row r="155" spans="1:14" x14ac:dyDescent="0.25">
      <c r="A155" s="290">
        <v>2</v>
      </c>
      <c r="B155" s="300" t="s">
        <v>107</v>
      </c>
      <c r="C155" s="293">
        <v>50</v>
      </c>
      <c r="D155" s="83" t="s">
        <v>53</v>
      </c>
      <c r="E155" s="206">
        <v>5.0000000000000001E-3</v>
      </c>
      <c r="F155" s="206">
        <v>5.0000000000000001E-3</v>
      </c>
      <c r="G155" s="91">
        <v>278</v>
      </c>
      <c r="H155" s="84">
        <f t="shared" ref="H155:H166" si="7">G155*E155</f>
        <v>1.3900000000000001</v>
      </c>
      <c r="I155" s="131"/>
      <c r="J155" s="132"/>
      <c r="K155" s="131"/>
      <c r="L155" s="131"/>
      <c r="M155" s="97"/>
      <c r="N155" s="97"/>
    </row>
    <row r="156" spans="1:14" x14ac:dyDescent="0.25">
      <c r="A156" s="298"/>
      <c r="B156" s="301"/>
      <c r="C156" s="303"/>
      <c r="D156" s="47" t="s">
        <v>46</v>
      </c>
      <c r="E156" s="208">
        <v>3.0000000000000001E-3</v>
      </c>
      <c r="F156" s="208">
        <v>3.0000000000000001E-3</v>
      </c>
      <c r="G156" s="48">
        <v>34</v>
      </c>
      <c r="H156" s="82">
        <f t="shared" si="7"/>
        <v>0.10200000000000001</v>
      </c>
      <c r="I156" s="98">
        <v>1</v>
      </c>
      <c r="J156" s="99">
        <v>2.85</v>
      </c>
      <c r="K156" s="98">
        <v>2.6</v>
      </c>
      <c r="L156" s="98">
        <v>39</v>
      </c>
      <c r="M156" s="96" t="s">
        <v>109</v>
      </c>
      <c r="N156" s="96"/>
    </row>
    <row r="157" spans="1:14" x14ac:dyDescent="0.25">
      <c r="A157" s="298"/>
      <c r="B157" s="301"/>
      <c r="C157" s="303"/>
      <c r="D157" s="45" t="s">
        <v>108</v>
      </c>
      <c r="E157" s="204">
        <v>3.0000000000000001E-3</v>
      </c>
      <c r="F157" s="204">
        <v>3.0000000000000001E-3</v>
      </c>
      <c r="G157" s="46">
        <v>861</v>
      </c>
      <c r="H157" s="176">
        <f t="shared" si="7"/>
        <v>2.5830000000000002</v>
      </c>
      <c r="I157" s="98"/>
      <c r="J157" s="99"/>
      <c r="K157" s="98"/>
      <c r="L157" s="98"/>
      <c r="M157" s="96"/>
      <c r="N157" s="96"/>
    </row>
    <row r="158" spans="1:14" ht="15.75" thickBot="1" x14ac:dyDescent="0.3">
      <c r="A158" s="299"/>
      <c r="B158" s="302"/>
      <c r="C158" s="304"/>
      <c r="D158" s="88" t="s">
        <v>60</v>
      </c>
      <c r="E158" s="212">
        <v>1E-3</v>
      </c>
      <c r="F158" s="212">
        <v>1E-3</v>
      </c>
      <c r="G158" s="121">
        <v>20</v>
      </c>
      <c r="H158" s="177">
        <f t="shared" si="7"/>
        <v>0.02</v>
      </c>
      <c r="I158" s="133"/>
      <c r="J158" s="134"/>
      <c r="K158" s="133"/>
      <c r="L158" s="133"/>
      <c r="M158" s="106"/>
      <c r="N158" s="106"/>
    </row>
    <row r="159" spans="1:14" x14ac:dyDescent="0.25">
      <c r="A159" s="350">
        <v>3</v>
      </c>
      <c r="B159" s="352" t="s">
        <v>66</v>
      </c>
      <c r="C159" s="354">
        <v>150</v>
      </c>
      <c r="D159" s="50" t="s">
        <v>44</v>
      </c>
      <c r="E159" s="149">
        <v>0.18</v>
      </c>
      <c r="F159" s="206">
        <v>0.16</v>
      </c>
      <c r="G159" s="91">
        <v>50</v>
      </c>
      <c r="H159" s="53">
        <f t="shared" si="7"/>
        <v>9</v>
      </c>
      <c r="I159" s="187"/>
      <c r="J159" s="187"/>
      <c r="K159" s="187"/>
      <c r="L159" s="54"/>
      <c r="M159" s="187"/>
      <c r="N159" s="73"/>
    </row>
    <row r="160" spans="1:14" x14ac:dyDescent="0.25">
      <c r="A160" s="351"/>
      <c r="B160" s="353"/>
      <c r="C160" s="356"/>
      <c r="D160" s="56" t="s">
        <v>52</v>
      </c>
      <c r="E160" s="216">
        <v>3.0000000000000001E-3</v>
      </c>
      <c r="F160" s="204">
        <v>3.0000000000000001E-3</v>
      </c>
      <c r="G160" s="46">
        <v>861</v>
      </c>
      <c r="H160" s="58">
        <f t="shared" si="7"/>
        <v>2.5830000000000002</v>
      </c>
      <c r="I160" s="218">
        <v>3.15</v>
      </c>
      <c r="J160" s="218">
        <v>6.9</v>
      </c>
      <c r="K160" s="218">
        <v>12.75</v>
      </c>
      <c r="L160" s="59">
        <v>122.55</v>
      </c>
      <c r="M160" s="218" t="s">
        <v>100</v>
      </c>
      <c r="N160" s="74"/>
    </row>
    <row r="161" spans="1:14" x14ac:dyDescent="0.25">
      <c r="A161" s="359"/>
      <c r="B161" s="361"/>
      <c r="C161" s="363"/>
      <c r="D161" s="60" t="s">
        <v>20</v>
      </c>
      <c r="E161" s="143">
        <v>0.03</v>
      </c>
      <c r="F161" s="208">
        <v>0.03</v>
      </c>
      <c r="G161" s="48">
        <v>85</v>
      </c>
      <c r="H161" s="64">
        <f t="shared" si="7"/>
        <v>2.5499999999999998</v>
      </c>
      <c r="I161" s="218"/>
      <c r="J161" s="218"/>
      <c r="K161" s="218"/>
      <c r="L161" s="59"/>
      <c r="M161" s="218"/>
      <c r="N161" s="74"/>
    </row>
    <row r="162" spans="1:14" ht="15.75" thickBot="1" x14ac:dyDescent="0.3">
      <c r="A162" s="360"/>
      <c r="B162" s="362"/>
      <c r="C162" s="364"/>
      <c r="D162" s="60" t="s">
        <v>19</v>
      </c>
      <c r="E162" s="143">
        <v>2E-3</v>
      </c>
      <c r="F162" s="208">
        <v>2E-3</v>
      </c>
      <c r="G162" s="48">
        <v>20</v>
      </c>
      <c r="H162" s="64">
        <f t="shared" si="7"/>
        <v>0.04</v>
      </c>
      <c r="I162" s="218"/>
      <c r="J162" s="218"/>
      <c r="K162" s="218"/>
      <c r="L162" s="59"/>
      <c r="M162" s="218"/>
      <c r="N162" s="15"/>
    </row>
    <row r="163" spans="1:14" ht="21" customHeight="1" thickBot="1" x14ac:dyDescent="0.3">
      <c r="A163" s="205">
        <v>4</v>
      </c>
      <c r="B163" s="206" t="s">
        <v>29</v>
      </c>
      <c r="C163" s="211">
        <v>60</v>
      </c>
      <c r="D163" s="152" t="s">
        <v>98</v>
      </c>
      <c r="E163" s="197">
        <v>0.06</v>
      </c>
      <c r="F163" s="210">
        <v>0.06</v>
      </c>
      <c r="G163" s="12">
        <v>50</v>
      </c>
      <c r="H163" s="153">
        <f t="shared" si="7"/>
        <v>3</v>
      </c>
      <c r="I163" s="77">
        <v>6.42</v>
      </c>
      <c r="J163" s="77">
        <v>2.7</v>
      </c>
      <c r="K163" s="77">
        <v>26.1</v>
      </c>
      <c r="L163" s="77">
        <v>164.4</v>
      </c>
      <c r="M163" s="77" t="s">
        <v>84</v>
      </c>
      <c r="N163" s="73"/>
    </row>
    <row r="164" spans="1:14" x14ac:dyDescent="0.25">
      <c r="A164" s="350">
        <v>5</v>
      </c>
      <c r="B164" s="352" t="s">
        <v>67</v>
      </c>
      <c r="C164" s="354">
        <v>200</v>
      </c>
      <c r="D164" s="50" t="s">
        <v>67</v>
      </c>
      <c r="E164" s="149">
        <v>4.0000000000000001E-3</v>
      </c>
      <c r="F164" s="206">
        <v>4.0000000000000001E-3</v>
      </c>
      <c r="G164" s="91">
        <v>1050</v>
      </c>
      <c r="H164" s="53">
        <f t="shared" si="7"/>
        <v>4.2</v>
      </c>
      <c r="I164" s="187"/>
      <c r="J164" s="187"/>
      <c r="K164" s="187"/>
      <c r="L164" s="54"/>
      <c r="M164" s="187"/>
      <c r="N164" s="73"/>
    </row>
    <row r="165" spans="1:14" x14ac:dyDescent="0.25">
      <c r="A165" s="310"/>
      <c r="B165" s="311"/>
      <c r="C165" s="355"/>
      <c r="D165" s="80" t="s">
        <v>20</v>
      </c>
      <c r="E165" s="154">
        <v>0.09</v>
      </c>
      <c r="F165" s="196">
        <v>0.09</v>
      </c>
      <c r="G165" s="145">
        <v>85</v>
      </c>
      <c r="H165" s="155">
        <f t="shared" si="7"/>
        <v>7.6499999999999995</v>
      </c>
      <c r="I165" s="127">
        <v>7</v>
      </c>
      <c r="J165" s="71">
        <v>4.5999999999999996</v>
      </c>
      <c r="K165" s="118">
        <v>19.399999999999999</v>
      </c>
      <c r="L165" s="71">
        <v>154</v>
      </c>
      <c r="M165" s="118" t="s">
        <v>89</v>
      </c>
      <c r="N165" s="74"/>
    </row>
    <row r="166" spans="1:14" ht="15.75" thickBot="1" x14ac:dyDescent="0.3">
      <c r="A166" s="351"/>
      <c r="B166" s="353"/>
      <c r="C166" s="356"/>
      <c r="D166" s="56" t="s">
        <v>40</v>
      </c>
      <c r="E166" s="207">
        <v>1.4999999999999999E-2</v>
      </c>
      <c r="F166" s="204">
        <v>1.4999999999999999E-2</v>
      </c>
      <c r="G166" s="46">
        <v>75</v>
      </c>
      <c r="H166" s="138">
        <f t="shared" si="7"/>
        <v>1.125</v>
      </c>
      <c r="I166" s="218"/>
      <c r="J166" s="218"/>
      <c r="K166" s="218"/>
      <c r="L166" s="59"/>
      <c r="M166" s="218"/>
      <c r="N166" s="74"/>
    </row>
    <row r="167" spans="1:14" ht="30.75" customHeight="1" thickBot="1" x14ac:dyDescent="0.3">
      <c r="A167" s="357" t="s">
        <v>27</v>
      </c>
      <c r="B167" s="358"/>
      <c r="C167" s="358"/>
      <c r="D167" s="358"/>
      <c r="E167" s="295"/>
      <c r="F167" s="295"/>
      <c r="G167" s="295"/>
      <c r="H167" s="103">
        <f>SUM(H149:H166)</f>
        <v>90.356500000000011</v>
      </c>
      <c r="I167" s="77">
        <f>SUM(I149:I166)</f>
        <v>37.369999999999997</v>
      </c>
      <c r="J167" s="77">
        <f>SUM(J149:J166)</f>
        <v>28.39</v>
      </c>
      <c r="K167" s="77">
        <f>SUM(K149:K166)</f>
        <v>66.14</v>
      </c>
      <c r="L167" s="193">
        <f>SUM(L149:L166)</f>
        <v>680.95</v>
      </c>
      <c r="M167" s="77"/>
      <c r="N167" s="203"/>
    </row>
    <row r="168" spans="1:14" ht="15.75" thickBot="1" x14ac:dyDescent="0.3"/>
    <row r="169" spans="1:14" x14ac:dyDescent="0.25">
      <c r="B169" s="39"/>
      <c r="C169" s="25"/>
      <c r="D169" s="24"/>
      <c r="E169" s="25"/>
      <c r="F169" s="25"/>
      <c r="G169" s="26"/>
      <c r="H169" s="26"/>
      <c r="I169" s="25"/>
      <c r="J169" s="25"/>
      <c r="K169" s="25"/>
      <c r="L169" s="25"/>
      <c r="M169" s="25"/>
      <c r="N169" s="40"/>
    </row>
    <row r="170" spans="1:14" ht="15.75" x14ac:dyDescent="0.25">
      <c r="B170" s="30" t="s">
        <v>72</v>
      </c>
      <c r="C170" s="20"/>
      <c r="D170" s="43"/>
      <c r="E170" s="20"/>
      <c r="F170" s="20"/>
      <c r="G170" s="44"/>
      <c r="H170" s="44">
        <f>H167+H132+H96+H61+H17</f>
        <v>387.63160000000005</v>
      </c>
      <c r="I170" s="44">
        <f>I167+I132+I96+I61+I17</f>
        <v>156.5</v>
      </c>
      <c r="J170" s="44">
        <f>J167+J132+J96+J61+J17</f>
        <v>98.789999999999992</v>
      </c>
      <c r="K170" s="44">
        <f>K167+K132+K96+K61+K17</f>
        <v>469.03000000000003</v>
      </c>
      <c r="L170" s="44">
        <f>L167+L132+L96+L61+L17</f>
        <v>3410.29</v>
      </c>
      <c r="M170" s="20"/>
      <c r="N170" s="41"/>
    </row>
    <row r="171" spans="1:14" ht="15.75" x14ac:dyDescent="0.25">
      <c r="B171" s="30" t="s">
        <v>77</v>
      </c>
      <c r="C171" s="20" t="s">
        <v>78</v>
      </c>
      <c r="D171" s="43"/>
      <c r="E171" s="20"/>
      <c r="F171" s="20"/>
      <c r="G171" s="44"/>
      <c r="H171" s="44">
        <f>H170/5</f>
        <v>77.526320000000013</v>
      </c>
      <c r="I171" s="44">
        <f t="shared" ref="I171:L171" si="8">I170/5</f>
        <v>31.3</v>
      </c>
      <c r="J171" s="44">
        <f t="shared" si="8"/>
        <v>19.757999999999999</v>
      </c>
      <c r="K171" s="44">
        <f t="shared" si="8"/>
        <v>93.806000000000012</v>
      </c>
      <c r="L171" s="44">
        <f t="shared" si="8"/>
        <v>682.05799999999999</v>
      </c>
      <c r="M171" s="20"/>
      <c r="N171" s="41"/>
    </row>
    <row r="172" spans="1:14" ht="15.75" thickBot="1" x14ac:dyDescent="0.3">
      <c r="B172" s="31"/>
      <c r="C172" s="32"/>
      <c r="D172" s="33"/>
      <c r="E172" s="32"/>
      <c r="F172" s="32"/>
      <c r="G172" s="34"/>
      <c r="H172" s="34"/>
      <c r="I172" s="32"/>
      <c r="J172" s="32"/>
      <c r="K172" s="32"/>
      <c r="L172" s="32"/>
      <c r="M172" s="32"/>
      <c r="N172" s="42"/>
    </row>
  </sheetData>
  <mergeCells count="66">
    <mergeCell ref="A48:A54"/>
    <mergeCell ref="B48:B54"/>
    <mergeCell ref="C48:C54"/>
    <mergeCell ref="A4:N4"/>
    <mergeCell ref="A7:A13"/>
    <mergeCell ref="B7:B13"/>
    <mergeCell ref="C7:C13"/>
    <mergeCell ref="A14:A15"/>
    <mergeCell ref="B14:B15"/>
    <mergeCell ref="A17:G17"/>
    <mergeCell ref="A39:N39"/>
    <mergeCell ref="A42:A47"/>
    <mergeCell ref="B42:B47"/>
    <mergeCell ref="C42:C47"/>
    <mergeCell ref="A83:A86"/>
    <mergeCell ref="B83:B86"/>
    <mergeCell ref="C83:C86"/>
    <mergeCell ref="A55:A57"/>
    <mergeCell ref="B55:B57"/>
    <mergeCell ref="C55:C57"/>
    <mergeCell ref="A59:A60"/>
    <mergeCell ref="B59:B60"/>
    <mergeCell ref="C59:C60"/>
    <mergeCell ref="A61:G61"/>
    <mergeCell ref="A74:N74"/>
    <mergeCell ref="A77:A82"/>
    <mergeCell ref="B77:B82"/>
    <mergeCell ref="C77:C82"/>
    <mergeCell ref="A114:A117"/>
    <mergeCell ref="B114:B117"/>
    <mergeCell ref="C114:C117"/>
    <mergeCell ref="A87:A89"/>
    <mergeCell ref="B87:B89"/>
    <mergeCell ref="C87:C89"/>
    <mergeCell ref="A90:A91"/>
    <mergeCell ref="B90:B91"/>
    <mergeCell ref="C90:C91"/>
    <mergeCell ref="A93:A94"/>
    <mergeCell ref="B93:B94"/>
    <mergeCell ref="C93:C94"/>
    <mergeCell ref="A96:G96"/>
    <mergeCell ref="A111:N111"/>
    <mergeCell ref="A149:A154"/>
    <mergeCell ref="B149:B154"/>
    <mergeCell ref="C149:C154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6:N146"/>
    <mergeCell ref="A164:A166"/>
    <mergeCell ref="B164:B166"/>
    <mergeCell ref="C164:C166"/>
    <mergeCell ref="A167:G167"/>
    <mergeCell ref="A155:A158"/>
    <mergeCell ref="B155:B158"/>
    <mergeCell ref="C155:C158"/>
    <mergeCell ref="A159:A162"/>
    <mergeCell ref="B159:B162"/>
    <mergeCell ref="C159:C16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1 неделя</vt:lpstr>
      <vt:lpstr> меню 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8</cp:lastModifiedBy>
  <cp:lastPrinted>2025-08-20T09:12:50Z</cp:lastPrinted>
  <dcterms:created xsi:type="dcterms:W3CDTF">2020-12-01T13:53:22Z</dcterms:created>
  <dcterms:modified xsi:type="dcterms:W3CDTF">2025-09-16T18:41:53Z</dcterms:modified>
</cp:coreProperties>
</file>